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39.xml" ContentType="application/vnd.openxmlformats-officedocument.spreadsheetml.worksheet+xml"/>
  <Default Extension="xml" ContentType="application/xml"/>
  <Override PartName="/xl/worksheets/sheet128.xml" ContentType="application/vnd.openxmlformats-officedocument.spreadsheetml.worksheet+xml"/>
  <Override PartName="/xl/worksheets/sheet157.xml" ContentType="application/vnd.openxmlformats-officedocument.spreadsheetml.workshee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64.xml" ContentType="application/vnd.openxmlformats-officedocument.spreadsheetml.worksheet+xml"/>
  <Override PartName="/xl/worksheets/sheet69.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24.xml" ContentType="application/vnd.openxmlformats-officedocument.spreadsheetml.worksheet+xml"/>
  <Override PartName="/xl/worksheets/sheet153.xml" ContentType="application/vnd.openxmlformats-officedocument.spreadsheetml.worksheet+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120.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worksheets/sheet129.xml" ContentType="application/vnd.openxmlformats-officedocument.spreadsheetml.worksheet+xml"/>
  <Override PartName="/xl/worksheets/sheet147.xml" ContentType="application/vnd.openxmlformats-officedocument.spreadsheetml.worksheet+xml"/>
  <Override PartName="/docProps/app.xml" ContentType="application/vnd.openxmlformats-officedocument.extended-properties+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36.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worksheets/sheet59.xml" ContentType="application/vnd.openxmlformats-officedocument.spreadsheetml.worksheet+xml"/>
  <Override PartName="/xl/worksheets/sheet77.xml" ContentType="application/vnd.openxmlformats-officedocument.spreadsheetml.worksheet+xml"/>
  <Override PartName="/xl/worksheets/sheet88.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43.xml" ContentType="application/vnd.openxmlformats-officedocument.spreadsheetml.worksheet+xml"/>
  <Override PartName="/xl/worksheets/sheet16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32.xml" ContentType="application/vnd.openxmlformats-officedocument.spreadsheetml.worksheet+xml"/>
  <Override PartName="/xl/worksheets/sheet141.xml" ContentType="application/vnd.openxmlformats-officedocument.spreadsheetml.worksheet+xml"/>
  <Override PartName="/xl/worksheets/sheet150.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130.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Default Extension="jpeg" ContentType="image/jpeg"/>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drawings/drawing1.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20" yWindow="0" windowWidth="7965" windowHeight="6780" firstSheet="68" activeTab="73"/>
  </bookViews>
  <sheets>
    <sheet name="POs &amp; PSOs" sheetId="1" r:id="rId1"/>
    <sheet name="Blooms taxonomy" sheetId="2" r:id="rId2"/>
    <sheet name="Eng COs" sheetId="3" r:id="rId3"/>
    <sheet name="Eng CO -PO mapping" sheetId="4" r:id="rId4"/>
    <sheet name="Sans COs" sheetId="5" r:id="rId5"/>
    <sheet name="Sans CO-PO mapping" sheetId="6" r:id="rId6"/>
    <sheet name="Tel COs" sheetId="15" r:id="rId7"/>
    <sheet name="Tel mapping" sheetId="16" r:id="rId8"/>
    <sheet name="HVPE COs" sheetId="7" r:id="rId9"/>
    <sheet name="HVPE CO-PO mapping" sheetId="8" r:id="rId10"/>
    <sheet name="CSS 1 COs" sheetId="27" r:id="rId11"/>
    <sheet name="CSS 1 mapping" sheetId="28" r:id="rId12"/>
    <sheet name="Maths COs" sheetId="9" r:id="rId13"/>
    <sheet name="Maths CO-PO mapping" sheetId="10" r:id="rId14"/>
    <sheet name="Physics COs" sheetId="11" r:id="rId15"/>
    <sheet name="Physics CO-PO mapping" sheetId="12" r:id="rId16"/>
    <sheet name="Physics Practical" sheetId="19" r:id="rId17"/>
    <sheet name="Physics pract mappipin" sheetId="20" r:id="rId18"/>
    <sheet name="CS C COs" sheetId="13" r:id="rId19"/>
    <sheet name="CS C PO mapping" sheetId="14" r:id="rId20"/>
    <sheet name="CS C Prac COs" sheetId="21" r:id="rId21"/>
    <sheet name="CS C prac mapping" sheetId="22" r:id="rId22"/>
    <sheet name="CO att gallywise" sheetId="171" r:id="rId23"/>
    <sheet name="1 sem COs average" sheetId="168" r:id="rId24"/>
    <sheet name="CO attainment" sheetId="23" r:id="rId25"/>
    <sheet name="course wise PO attainment" sheetId="24" r:id="rId26"/>
    <sheet name="Eng COs (2)" sheetId="29" r:id="rId27"/>
    <sheet name="Eng CO-PO mapping" sheetId="30" r:id="rId28"/>
    <sheet name="Sans COs (2)" sheetId="31" r:id="rId29"/>
    <sheet name="Sans CO-PO mapping (2)" sheetId="32" r:id="rId30"/>
    <sheet name="Telugu COs" sheetId="33" r:id="rId31"/>
    <sheet name="Telugu mapping" sheetId="34" r:id="rId32"/>
    <sheet name="ICT 1 COs" sheetId="35" r:id="rId33"/>
    <sheet name="ICT 1 mapping" sheetId="36" r:id="rId34"/>
    <sheet name="ES COs" sheetId="37" r:id="rId35"/>
    <sheet name="ES mapping" sheetId="38" r:id="rId36"/>
    <sheet name="Maths COs (2)" sheetId="39" r:id="rId37"/>
    <sheet name="Maths CO-PO mapping (2)" sheetId="40" r:id="rId38"/>
    <sheet name="P Wave Optics COs" sheetId="41" r:id="rId39"/>
    <sheet name="P Wave Opt CO-PO mapping" sheetId="42" r:id="rId40"/>
    <sheet name="WOptics lab COs" sheetId="43" r:id="rId41"/>
    <sheet name="W&amp;Os lab mapping" sheetId="44" r:id="rId42"/>
    <sheet name="CS DS using C COs" sheetId="45" r:id="rId43"/>
    <sheet name="CS DS using C mapping" sheetId="46" r:id="rId44"/>
    <sheet name="DS lab COs" sheetId="47" r:id="rId45"/>
    <sheet name="DS lab mapping" sheetId="48" r:id="rId46"/>
    <sheet name="2 CO att gallywise" sheetId="177" r:id="rId47"/>
    <sheet name="CO attainment (2)" sheetId="49" r:id="rId48"/>
    <sheet name="sem 2 COs avg" sheetId="169" r:id="rId49"/>
    <sheet name="PO attainment" sheetId="50" r:id="rId50"/>
    <sheet name="English COs" sheetId="53" r:id="rId51"/>
    <sheet name="English mapping" sheetId="54" r:id="rId52"/>
    <sheet name="Sans COs (3)" sheetId="55" r:id="rId53"/>
    <sheet name="Sans  mapping" sheetId="56" r:id="rId54"/>
    <sheet name="Tel COs (2)" sheetId="57" r:id="rId55"/>
    <sheet name="Tel mappin" sheetId="58" r:id="rId56"/>
    <sheet name="ICT 2 COs" sheetId="59" r:id="rId57"/>
    <sheet name="ICT 2 mapping" sheetId="60" r:id="rId58"/>
    <sheet name="CSS 2 COs" sheetId="61" r:id="rId59"/>
    <sheet name="CSS 2 mapping" sheetId="62" r:id="rId60"/>
    <sheet name="Maths COs (3)" sheetId="63" r:id="rId61"/>
    <sheet name="Maths mapping" sheetId="64" r:id="rId62"/>
    <sheet name="Physics COs (2)" sheetId="65" r:id="rId63"/>
    <sheet name="Physics mapping" sheetId="66" r:id="rId64"/>
    <sheet name="Physics lab CO" sheetId="67" r:id="rId65"/>
    <sheet name="Physics lab mapping" sheetId="68" r:id="rId66"/>
    <sheet name="CS Java COs" sheetId="69" r:id="rId67"/>
    <sheet name="CS Java mapping" sheetId="70" r:id="rId68"/>
    <sheet name="CS Java lab COs" sheetId="71" r:id="rId69"/>
    <sheet name="CS Java lab mapping" sheetId="72" r:id="rId70"/>
    <sheet name="3 CO att galllywise" sheetId="178" r:id="rId71"/>
    <sheet name="CO attainment (3)" sheetId="73" r:id="rId72"/>
    <sheet name="3 COs average" sheetId="170" r:id="rId73"/>
    <sheet name="course wise PO attainment (2)" sheetId="74" r:id="rId74"/>
    <sheet name="CSS 3 COs" sheetId="77" r:id="rId75"/>
    <sheet name="CSS 3 mapping" sheetId="78" r:id="rId76"/>
    <sheet name="AS COs" sheetId="79" r:id="rId77"/>
    <sheet name="AS mapping" sheetId="80" r:id="rId78"/>
    <sheet name="Ent COs" sheetId="81" r:id="rId79"/>
    <sheet name="Ent mapping" sheetId="82" r:id="rId80"/>
    <sheet name="LE COs" sheetId="83" r:id="rId81"/>
    <sheet name="LE mapping" sheetId="84" r:id="rId82"/>
    <sheet name="Maths COs (4)" sheetId="85" r:id="rId83"/>
    <sheet name="Maths mapping (2)" sheetId="86" r:id="rId84"/>
    <sheet name="Physics TDP COs" sheetId="87" r:id="rId85"/>
    <sheet name="Physics TDP mapping" sheetId="88" r:id="rId86"/>
    <sheet name="TDP lab COs" sheetId="89" r:id="rId87"/>
    <sheet name="TDP lab mapping" sheetId="90" r:id="rId88"/>
    <sheet name="CS DS Java COs" sheetId="91" r:id="rId89"/>
    <sheet name="CS DS Java mapping" sheetId="92" r:id="rId90"/>
    <sheet name="Java pract COs" sheetId="93" r:id="rId91"/>
    <sheet name="Java pract mapping" sheetId="94" r:id="rId92"/>
    <sheet name="4 sem CO gallywise" sheetId="179" r:id="rId93"/>
    <sheet name="Course wise attainment" sheetId="95" r:id="rId94"/>
    <sheet name="sem 4 COs avg" sheetId="172" r:id="rId95"/>
    <sheet name="course wise PO attainment (3)" sheetId="96" r:id="rId96"/>
    <sheet name="Indirect PO attain" sheetId="176" r:id="rId97"/>
    <sheet name="Maths RT&amp;VC CO" sheetId="99" r:id="rId98"/>
    <sheet name="RTV&amp;VC mapping" sheetId="100" r:id="rId99"/>
    <sheet name="Maths LA CO" sheetId="101" r:id="rId100"/>
    <sheet name="Maths LA mapping" sheetId="102" r:id="rId101"/>
    <sheet name="Physics EME CO" sheetId="103" r:id="rId102"/>
    <sheet name="Physics EME mapping" sheetId="104" r:id="rId103"/>
    <sheet name="EME prac CO" sheetId="105" r:id="rId104"/>
    <sheet name="EME prac mapping" sheetId="106" r:id="rId105"/>
    <sheet name="Physics MP CO" sheetId="107" r:id="rId106"/>
    <sheet name="Physics MP mapping" sheetId="108" r:id="rId107"/>
    <sheet name="MP prac COS" sheetId="109" r:id="rId108"/>
    <sheet name="MP prac mapping" sheetId="110" r:id="rId109"/>
    <sheet name="CS DBMS CO" sheetId="111" r:id="rId110"/>
    <sheet name="CS DBMS mapping" sheetId="112" r:id="rId111"/>
    <sheet name="DBMS prac COs" sheetId="113" r:id="rId112"/>
    <sheet name="DBMS prac mapping" sheetId="114" r:id="rId113"/>
    <sheet name="CS SE CO" sheetId="115" r:id="rId114"/>
    <sheet name="CS SE mapping" sheetId="116" r:id="rId115"/>
    <sheet name="CS SE lab CO" sheetId="117" r:id="rId116"/>
    <sheet name="CS SE  lab mapping" sheetId="118" r:id="rId117"/>
    <sheet name="5  CO gallywise" sheetId="182" r:id="rId118"/>
    <sheet name="Course wise attainment (2)" sheetId="119" r:id="rId119"/>
    <sheet name="5 sem COs avg" sheetId="173" r:id="rId120"/>
    <sheet name="course wise PO attainment (4)" sheetId="120" r:id="rId121"/>
    <sheet name="Maths NA elective COs" sheetId="125" r:id="rId122"/>
    <sheet name="NA CO-PO mapping" sheetId="126" r:id="rId123"/>
    <sheet name="Maths ANA COs" sheetId="127" r:id="rId124"/>
    <sheet name="ANA CO-PO mapping" sheetId="128" r:id="rId125"/>
    <sheet name="Maths SF COs" sheetId="129" r:id="rId126"/>
    <sheet name="SF CO-PO mapping" sheetId="130" r:id="rId127"/>
    <sheet name="Maths Project COs" sheetId="131" r:id="rId128"/>
    <sheet name="Project CO-PO mapping" sheetId="132" r:id="rId129"/>
    <sheet name="Physics RE COs" sheetId="133" r:id="rId130"/>
    <sheet name="Physics RE CO-PO mapping" sheetId="134" r:id="rId131"/>
    <sheet name="Physics RE lab CO" sheetId="135" r:id="rId132"/>
    <sheet name="Physics RE lab mapping" sheetId="136" r:id="rId133"/>
    <sheet name="Physics ST&amp;PVA COs" sheetId="137" r:id="rId134"/>
    <sheet name="Physics ST&amp;PVA CO-PO mapping" sheetId="138" r:id="rId135"/>
    <sheet name="ST&amp;PVA lab COs" sheetId="139" r:id="rId136"/>
    <sheet name="ST&amp;PVA lab mapping" sheetId="140" r:id="rId137"/>
    <sheet name="Physics Wind, Hydro COs" sheetId="141" r:id="rId138"/>
    <sheet name="Physics Wind CO-PO mapping" sheetId="142" r:id="rId139"/>
    <sheet name="WIND LAB CO" sheetId="143" r:id="rId140"/>
    <sheet name="WIND lab mapping" sheetId="144" r:id="rId141"/>
    <sheet name="Physics ESD COs" sheetId="145" r:id="rId142"/>
    <sheet name="Physics ESD CO-PO mapping" sheetId="146" r:id="rId143"/>
    <sheet name="ESD lab COs" sheetId="147" r:id="rId144"/>
    <sheet name="ESD lab mapping" sheetId="148" r:id="rId145"/>
    <sheet name="CS WT COs" sheetId="149" r:id="rId146"/>
    <sheet name="CS WT CO-PO mapping" sheetId="150" r:id="rId147"/>
    <sheet name="cs WT lab COs" sheetId="151" r:id="rId148"/>
    <sheet name="CS WT lab mapping" sheetId="152" r:id="rId149"/>
    <sheet name="CS DS COs" sheetId="153" r:id="rId150"/>
    <sheet name="CS DS CO-PO mapping" sheetId="154" r:id="rId151"/>
    <sheet name="CS DS lab COs" sheetId="155" r:id="rId152"/>
    <sheet name="CS DS lab mapping" sheetId="156" r:id="rId153"/>
    <sheet name="CS CC COs" sheetId="157" r:id="rId154"/>
    <sheet name="CS CC CO-PO mapping" sheetId="158" r:id="rId155"/>
    <sheet name="CS CC lab COs" sheetId="159" r:id="rId156"/>
    <sheet name="CS CC lab mapping" sheetId="160" r:id="rId157"/>
    <sheet name="Project COs" sheetId="161" r:id="rId158"/>
    <sheet name="Project  mapping" sheetId="162" r:id="rId159"/>
    <sheet name="6 sem CO att gallywise" sheetId="181" r:id="rId160"/>
    <sheet name="6 CO gallywise" sheetId="183" r:id="rId161"/>
    <sheet name="Course wise attainment (3)" sheetId="163" r:id="rId162"/>
    <sheet name="6 sem COs avg" sheetId="174" r:id="rId163"/>
    <sheet name="course wise PO attainment (5)" sheetId="164" r:id="rId164"/>
    <sheet name="Indirect PO attainment " sheetId="165" r:id="rId165"/>
    <sheet name="FINAL ATTAINMENT" sheetId="167" r:id="rId166"/>
  </sheets>
  <calcPr calcId="124519"/>
</workbook>
</file>

<file path=xl/calcChain.xml><?xml version="1.0" encoding="utf-8"?>
<calcChain xmlns="http://schemas.openxmlformats.org/spreadsheetml/2006/main">
  <c r="O6" i="164"/>
  <c r="O7"/>
  <c r="O8"/>
  <c r="O9"/>
  <c r="O10"/>
  <c r="O11"/>
  <c r="O12"/>
  <c r="O13"/>
  <c r="O14"/>
  <c r="O15"/>
  <c r="O16"/>
  <c r="O17"/>
  <c r="O18"/>
  <c r="O19"/>
  <c r="O20"/>
  <c r="O21"/>
  <c r="O22"/>
  <c r="O23"/>
  <c r="N6"/>
  <c r="N7"/>
  <c r="N8"/>
  <c r="N9"/>
  <c r="N10"/>
  <c r="N11"/>
  <c r="N12"/>
  <c r="N13"/>
  <c r="N14"/>
  <c r="N15"/>
  <c r="N16"/>
  <c r="N17"/>
  <c r="N18"/>
  <c r="N19"/>
  <c r="N20"/>
  <c r="N21"/>
  <c r="N22"/>
  <c r="N23"/>
  <c r="M6"/>
  <c r="M7"/>
  <c r="M8"/>
  <c r="M9"/>
  <c r="M10"/>
  <c r="M11"/>
  <c r="M12"/>
  <c r="M13"/>
  <c r="M14"/>
  <c r="M15"/>
  <c r="M16"/>
  <c r="M17"/>
  <c r="M18"/>
  <c r="M19"/>
  <c r="M20"/>
  <c r="M21"/>
  <c r="M22"/>
  <c r="M23"/>
  <c r="L6"/>
  <c r="L7"/>
  <c r="L8"/>
  <c r="L9"/>
  <c r="L10"/>
  <c r="L11"/>
  <c r="L12"/>
  <c r="L13"/>
  <c r="L14"/>
  <c r="L15"/>
  <c r="L16"/>
  <c r="L17"/>
  <c r="L18"/>
  <c r="L19"/>
  <c r="L20"/>
  <c r="L21"/>
  <c r="L22"/>
  <c r="L23"/>
  <c r="K6"/>
  <c r="K7"/>
  <c r="K8"/>
  <c r="K9"/>
  <c r="K10"/>
  <c r="K11"/>
  <c r="K12"/>
  <c r="K13"/>
  <c r="K14"/>
  <c r="K15"/>
  <c r="K16"/>
  <c r="K17"/>
  <c r="K18"/>
  <c r="K19"/>
  <c r="K20"/>
  <c r="K21"/>
  <c r="K22"/>
  <c r="K23"/>
  <c r="J6"/>
  <c r="J7"/>
  <c r="J8"/>
  <c r="J9"/>
  <c r="J10"/>
  <c r="J11"/>
  <c r="J12"/>
  <c r="J13"/>
  <c r="J14"/>
  <c r="J15"/>
  <c r="J16"/>
  <c r="J17"/>
  <c r="J18"/>
  <c r="J19"/>
  <c r="J20"/>
  <c r="J21"/>
  <c r="J22"/>
  <c r="J23"/>
  <c r="I6"/>
  <c r="I7"/>
  <c r="I8"/>
  <c r="I9"/>
  <c r="I10"/>
  <c r="I11"/>
  <c r="I12"/>
  <c r="I13"/>
  <c r="I14"/>
  <c r="I15"/>
  <c r="I16"/>
  <c r="I17"/>
  <c r="I18"/>
  <c r="I19"/>
  <c r="I20"/>
  <c r="I21"/>
  <c r="I22"/>
  <c r="H6"/>
  <c r="H7"/>
  <c r="H8"/>
  <c r="H9"/>
  <c r="H10"/>
  <c r="H11"/>
  <c r="H12"/>
  <c r="H13"/>
  <c r="H14"/>
  <c r="H15"/>
  <c r="H16"/>
  <c r="H17"/>
  <c r="H18"/>
  <c r="H19"/>
  <c r="H20"/>
  <c r="H21"/>
  <c r="H22"/>
  <c r="H23"/>
  <c r="G6"/>
  <c r="G7"/>
  <c r="G8"/>
  <c r="G9"/>
  <c r="G10"/>
  <c r="G11"/>
  <c r="G12"/>
  <c r="G13"/>
  <c r="G14"/>
  <c r="G15"/>
  <c r="G16"/>
  <c r="G17"/>
  <c r="G18"/>
  <c r="G19"/>
  <c r="G20"/>
  <c r="G21"/>
  <c r="G22"/>
  <c r="G23"/>
  <c r="F6"/>
  <c r="F7"/>
  <c r="F8"/>
  <c r="F9"/>
  <c r="F10"/>
  <c r="F11"/>
  <c r="F12"/>
  <c r="F13"/>
  <c r="F14"/>
  <c r="F15"/>
  <c r="F16"/>
  <c r="F17"/>
  <c r="F18"/>
  <c r="F19"/>
  <c r="F20"/>
  <c r="F21"/>
  <c r="F22"/>
  <c r="F23"/>
  <c r="E6"/>
  <c r="E7"/>
  <c r="E8"/>
  <c r="E9"/>
  <c r="E10"/>
  <c r="E11"/>
  <c r="E12"/>
  <c r="E13"/>
  <c r="E14"/>
  <c r="E15"/>
  <c r="E16"/>
  <c r="E17"/>
  <c r="E18"/>
  <c r="E19"/>
  <c r="E20"/>
  <c r="E21"/>
  <c r="E22"/>
  <c r="E23"/>
  <c r="D6"/>
  <c r="D7"/>
  <c r="D8"/>
  <c r="D9"/>
  <c r="D10"/>
  <c r="D11"/>
  <c r="D12"/>
  <c r="D13"/>
  <c r="D14"/>
  <c r="D15"/>
  <c r="D16"/>
  <c r="D17"/>
  <c r="D18"/>
  <c r="D19"/>
  <c r="D20"/>
  <c r="D21"/>
  <c r="D22"/>
  <c r="D23"/>
  <c r="O5"/>
  <c r="N5"/>
  <c r="M5"/>
  <c r="L5"/>
  <c r="K5"/>
  <c r="J5"/>
  <c r="I5"/>
  <c r="H5"/>
  <c r="G5"/>
  <c r="F5"/>
  <c r="E5"/>
  <c r="D5"/>
  <c r="C6"/>
  <c r="C7"/>
  <c r="C8"/>
  <c r="C9"/>
  <c r="C10"/>
  <c r="C11"/>
  <c r="C12"/>
  <c r="C13"/>
  <c r="C14"/>
  <c r="C15"/>
  <c r="C16"/>
  <c r="C17"/>
  <c r="C18"/>
  <c r="C19"/>
  <c r="C20"/>
  <c r="C21"/>
  <c r="C22"/>
  <c r="C23"/>
  <c r="C5"/>
  <c r="C6" i="120"/>
  <c r="O7"/>
  <c r="O8"/>
  <c r="O9"/>
  <c r="O10"/>
  <c r="O11"/>
  <c r="O12"/>
  <c r="O13"/>
  <c r="O14"/>
  <c r="O15"/>
  <c r="N7"/>
  <c r="N8"/>
  <c r="N9"/>
  <c r="N10"/>
  <c r="N11"/>
  <c r="N12"/>
  <c r="N13"/>
  <c r="N14"/>
  <c r="N15"/>
  <c r="M7"/>
  <c r="M8"/>
  <c r="M9"/>
  <c r="M10"/>
  <c r="M11"/>
  <c r="M12"/>
  <c r="M13"/>
  <c r="M14"/>
  <c r="M15"/>
  <c r="L7"/>
  <c r="L8"/>
  <c r="L9"/>
  <c r="L10"/>
  <c r="L11"/>
  <c r="L12"/>
  <c r="L13"/>
  <c r="L14"/>
  <c r="L15"/>
  <c r="K7"/>
  <c r="K8"/>
  <c r="K9"/>
  <c r="K10"/>
  <c r="K11"/>
  <c r="K12"/>
  <c r="K13"/>
  <c r="K14"/>
  <c r="K15"/>
  <c r="J7"/>
  <c r="J8"/>
  <c r="J9"/>
  <c r="J10"/>
  <c r="J11"/>
  <c r="J12"/>
  <c r="J13"/>
  <c r="J14"/>
  <c r="J15"/>
  <c r="I7"/>
  <c r="I8"/>
  <c r="I9"/>
  <c r="I10"/>
  <c r="I11"/>
  <c r="I12"/>
  <c r="I13"/>
  <c r="I14"/>
  <c r="I15"/>
  <c r="H7"/>
  <c r="H8"/>
  <c r="H9"/>
  <c r="H10"/>
  <c r="H11"/>
  <c r="H12"/>
  <c r="H13"/>
  <c r="H14"/>
  <c r="H15"/>
  <c r="G7"/>
  <c r="G8"/>
  <c r="G9"/>
  <c r="G10"/>
  <c r="G11"/>
  <c r="G12"/>
  <c r="G13"/>
  <c r="G14"/>
  <c r="G15"/>
  <c r="F7"/>
  <c r="F8"/>
  <c r="F9"/>
  <c r="F10"/>
  <c r="F11"/>
  <c r="F12"/>
  <c r="F13"/>
  <c r="F14"/>
  <c r="F15"/>
  <c r="E7"/>
  <c r="E8"/>
  <c r="E9"/>
  <c r="E10"/>
  <c r="E11"/>
  <c r="E12"/>
  <c r="E13"/>
  <c r="E14"/>
  <c r="E15"/>
  <c r="D7"/>
  <c r="D8"/>
  <c r="D9"/>
  <c r="D10"/>
  <c r="D11"/>
  <c r="D12"/>
  <c r="D13"/>
  <c r="D14"/>
  <c r="D15"/>
  <c r="O6"/>
  <c r="N6"/>
  <c r="M6"/>
  <c r="L6"/>
  <c r="K6"/>
  <c r="J6"/>
  <c r="I6"/>
  <c r="H6"/>
  <c r="G6"/>
  <c r="F6"/>
  <c r="E6"/>
  <c r="D6"/>
  <c r="C7"/>
  <c r="C8"/>
  <c r="C9"/>
  <c r="C10"/>
  <c r="C11"/>
  <c r="C12"/>
  <c r="C13"/>
  <c r="C14"/>
  <c r="C15"/>
  <c r="C6" i="96"/>
  <c r="O10" i="176"/>
  <c r="N10"/>
  <c r="M10"/>
  <c r="L10"/>
  <c r="K10"/>
  <c r="J10"/>
  <c r="I10"/>
  <c r="H10"/>
  <c r="G10"/>
  <c r="F10"/>
  <c r="E10"/>
  <c r="D10"/>
  <c r="C10"/>
  <c r="O7" i="96"/>
  <c r="O8"/>
  <c r="O9"/>
  <c r="O10"/>
  <c r="O11"/>
  <c r="O12"/>
  <c r="O13"/>
  <c r="O14"/>
  <c r="N7"/>
  <c r="N8"/>
  <c r="N9"/>
  <c r="N10"/>
  <c r="N11"/>
  <c r="N12"/>
  <c r="N13"/>
  <c r="N14"/>
  <c r="M7"/>
  <c r="M8"/>
  <c r="M9"/>
  <c r="M10"/>
  <c r="M11"/>
  <c r="M12"/>
  <c r="M13"/>
  <c r="M14"/>
  <c r="L7"/>
  <c r="L8"/>
  <c r="L9"/>
  <c r="L10"/>
  <c r="L11"/>
  <c r="L12"/>
  <c r="L13"/>
  <c r="L14"/>
  <c r="K7"/>
  <c r="K8"/>
  <c r="K9"/>
  <c r="K10"/>
  <c r="K11"/>
  <c r="K12"/>
  <c r="K13"/>
  <c r="K14"/>
  <c r="J7"/>
  <c r="J8"/>
  <c r="J9"/>
  <c r="J10"/>
  <c r="J11"/>
  <c r="J12"/>
  <c r="J13"/>
  <c r="J14"/>
  <c r="I7"/>
  <c r="I8"/>
  <c r="I9"/>
  <c r="I10"/>
  <c r="I11"/>
  <c r="I12"/>
  <c r="I13"/>
  <c r="I14"/>
  <c r="H7"/>
  <c r="H8"/>
  <c r="H9"/>
  <c r="H10"/>
  <c r="H11"/>
  <c r="H12"/>
  <c r="H13"/>
  <c r="H14"/>
  <c r="G7"/>
  <c r="G8"/>
  <c r="G9"/>
  <c r="G10"/>
  <c r="G11"/>
  <c r="G12"/>
  <c r="G13"/>
  <c r="G14"/>
  <c r="F7"/>
  <c r="F8"/>
  <c r="F9"/>
  <c r="F10"/>
  <c r="F11"/>
  <c r="F12"/>
  <c r="F13"/>
  <c r="F14"/>
  <c r="E7"/>
  <c r="E8"/>
  <c r="E9"/>
  <c r="E10"/>
  <c r="E11"/>
  <c r="E12"/>
  <c r="E13"/>
  <c r="E14"/>
  <c r="D7"/>
  <c r="D8"/>
  <c r="D9"/>
  <c r="D10"/>
  <c r="D11"/>
  <c r="D12"/>
  <c r="D13"/>
  <c r="D14"/>
  <c r="O6"/>
  <c r="N6"/>
  <c r="M6"/>
  <c r="L6"/>
  <c r="K6"/>
  <c r="J6"/>
  <c r="I6"/>
  <c r="H6"/>
  <c r="G6"/>
  <c r="F6"/>
  <c r="E6"/>
  <c r="D6"/>
  <c r="C7"/>
  <c r="C8"/>
  <c r="C9"/>
  <c r="C10"/>
  <c r="C11"/>
  <c r="C12"/>
  <c r="C13"/>
  <c r="C14"/>
  <c r="C6" i="74"/>
  <c r="O7"/>
  <c r="O8"/>
  <c r="O9"/>
  <c r="O10"/>
  <c r="O11"/>
  <c r="O12"/>
  <c r="O13"/>
  <c r="O14"/>
  <c r="O15"/>
  <c r="N7"/>
  <c r="N8"/>
  <c r="N9"/>
  <c r="N10"/>
  <c r="N11"/>
  <c r="N12"/>
  <c r="N13"/>
  <c r="N14"/>
  <c r="N15"/>
  <c r="M7"/>
  <c r="M8"/>
  <c r="M9"/>
  <c r="M10"/>
  <c r="M11"/>
  <c r="M12"/>
  <c r="M13"/>
  <c r="M14"/>
  <c r="M15"/>
  <c r="L7"/>
  <c r="L8"/>
  <c r="L9"/>
  <c r="L10"/>
  <c r="L11"/>
  <c r="L12"/>
  <c r="L13"/>
  <c r="L14"/>
  <c r="L15"/>
  <c r="K7"/>
  <c r="K8"/>
  <c r="K9"/>
  <c r="K10"/>
  <c r="K11"/>
  <c r="K12"/>
  <c r="K13"/>
  <c r="K14"/>
  <c r="K15"/>
  <c r="J7"/>
  <c r="J8"/>
  <c r="J9"/>
  <c r="J10"/>
  <c r="J11"/>
  <c r="J12"/>
  <c r="J13"/>
  <c r="J14"/>
  <c r="J15"/>
  <c r="I7"/>
  <c r="I8"/>
  <c r="I9"/>
  <c r="I10"/>
  <c r="I11"/>
  <c r="I12"/>
  <c r="I13"/>
  <c r="I14"/>
  <c r="I15"/>
  <c r="H7"/>
  <c r="H8"/>
  <c r="H9"/>
  <c r="H10"/>
  <c r="H11"/>
  <c r="H12"/>
  <c r="H13"/>
  <c r="H14"/>
  <c r="H15"/>
  <c r="G7"/>
  <c r="G8"/>
  <c r="G9"/>
  <c r="G10"/>
  <c r="G11"/>
  <c r="G12"/>
  <c r="G13"/>
  <c r="G14"/>
  <c r="G15"/>
  <c r="F7"/>
  <c r="F8"/>
  <c r="F9"/>
  <c r="F10"/>
  <c r="F11"/>
  <c r="F12"/>
  <c r="F13"/>
  <c r="F14"/>
  <c r="F15"/>
  <c r="E7"/>
  <c r="E8"/>
  <c r="E9"/>
  <c r="E10"/>
  <c r="E11"/>
  <c r="E12"/>
  <c r="E13"/>
  <c r="E14"/>
  <c r="E15"/>
  <c r="D7"/>
  <c r="D8"/>
  <c r="D9"/>
  <c r="D10"/>
  <c r="D11"/>
  <c r="D12"/>
  <c r="D13"/>
  <c r="D14"/>
  <c r="D15"/>
  <c r="O6"/>
  <c r="N6"/>
  <c r="M6"/>
  <c r="L6"/>
  <c r="K6"/>
  <c r="J6"/>
  <c r="I6"/>
  <c r="H6"/>
  <c r="G6"/>
  <c r="F6"/>
  <c r="D6"/>
  <c r="E6"/>
  <c r="C7"/>
  <c r="C8"/>
  <c r="C9"/>
  <c r="C10"/>
  <c r="C11"/>
  <c r="C12"/>
  <c r="C13"/>
  <c r="C14"/>
  <c r="C15"/>
  <c r="C6" i="50"/>
  <c r="C13" i="66"/>
  <c r="D13"/>
  <c r="E13"/>
  <c r="F13"/>
  <c r="G13"/>
  <c r="H13"/>
  <c r="I13"/>
  <c r="J13"/>
  <c r="K13"/>
  <c r="L13"/>
  <c r="M13"/>
  <c r="N13"/>
  <c r="O13"/>
  <c r="E76" i="167"/>
  <c r="E78" s="1"/>
  <c r="E80" s="1"/>
  <c r="N76"/>
  <c r="N78" s="1"/>
  <c r="N80" s="1"/>
  <c r="I76"/>
  <c r="I78" s="1"/>
  <c r="I80" s="1"/>
  <c r="H76"/>
  <c r="H78" s="1"/>
  <c r="H80" s="1"/>
  <c r="G76"/>
  <c r="G78" s="1"/>
  <c r="G80" s="1"/>
  <c r="K76"/>
  <c r="K78" s="1"/>
  <c r="K80" s="1"/>
  <c r="M76"/>
  <c r="M78" s="1"/>
  <c r="M80" s="1"/>
  <c r="B76"/>
  <c r="B78" s="1"/>
  <c r="B80" s="1"/>
  <c r="O7" i="50"/>
  <c r="O8"/>
  <c r="O9"/>
  <c r="O10"/>
  <c r="O11"/>
  <c r="O12"/>
  <c r="O13"/>
  <c r="O14"/>
  <c r="O15"/>
  <c r="N7"/>
  <c r="N8"/>
  <c r="N9"/>
  <c r="N10"/>
  <c r="N11"/>
  <c r="N12"/>
  <c r="N13"/>
  <c r="N14"/>
  <c r="N15"/>
  <c r="M7"/>
  <c r="M8"/>
  <c r="M9"/>
  <c r="M10"/>
  <c r="M11"/>
  <c r="M12"/>
  <c r="M13"/>
  <c r="M14"/>
  <c r="M15"/>
  <c r="L7"/>
  <c r="L8"/>
  <c r="L9"/>
  <c r="L10"/>
  <c r="L11"/>
  <c r="L12"/>
  <c r="L13"/>
  <c r="L14"/>
  <c r="L15"/>
  <c r="K7"/>
  <c r="K8"/>
  <c r="K9"/>
  <c r="K10"/>
  <c r="K11"/>
  <c r="K12"/>
  <c r="K13"/>
  <c r="K14"/>
  <c r="K15"/>
  <c r="J7"/>
  <c r="J8"/>
  <c r="J9"/>
  <c r="J10"/>
  <c r="J11"/>
  <c r="J12"/>
  <c r="J13"/>
  <c r="J14"/>
  <c r="J15"/>
  <c r="I7"/>
  <c r="I8"/>
  <c r="I9"/>
  <c r="I10"/>
  <c r="I11"/>
  <c r="I12"/>
  <c r="I13"/>
  <c r="I14"/>
  <c r="I15"/>
  <c r="H7"/>
  <c r="H8"/>
  <c r="H9"/>
  <c r="H10"/>
  <c r="H11"/>
  <c r="H12"/>
  <c r="H13"/>
  <c r="H14"/>
  <c r="H15"/>
  <c r="G7"/>
  <c r="G8"/>
  <c r="G9"/>
  <c r="G10"/>
  <c r="G11"/>
  <c r="G12"/>
  <c r="G13"/>
  <c r="G14"/>
  <c r="G15"/>
  <c r="F7"/>
  <c r="F8"/>
  <c r="F9"/>
  <c r="F10"/>
  <c r="F11"/>
  <c r="F12"/>
  <c r="F13"/>
  <c r="F14"/>
  <c r="F15"/>
  <c r="E7"/>
  <c r="E8"/>
  <c r="E9"/>
  <c r="E10"/>
  <c r="E11"/>
  <c r="E12"/>
  <c r="E13"/>
  <c r="E14"/>
  <c r="E15"/>
  <c r="O6"/>
  <c r="N6"/>
  <c r="M6"/>
  <c r="L6"/>
  <c r="K6"/>
  <c r="J6"/>
  <c r="I6"/>
  <c r="H6"/>
  <c r="G6"/>
  <c r="F6"/>
  <c r="E6"/>
  <c r="D7"/>
  <c r="D8"/>
  <c r="D9"/>
  <c r="D10"/>
  <c r="D11"/>
  <c r="D12"/>
  <c r="D13"/>
  <c r="D14"/>
  <c r="D15"/>
  <c r="D6"/>
  <c r="C7"/>
  <c r="C8"/>
  <c r="C9"/>
  <c r="C10"/>
  <c r="C11"/>
  <c r="C12"/>
  <c r="C13"/>
  <c r="C14"/>
  <c r="C15"/>
  <c r="C6" i="24"/>
  <c r="O7"/>
  <c r="O8"/>
  <c r="O9"/>
  <c r="O10"/>
  <c r="O11"/>
  <c r="O12"/>
  <c r="O13"/>
  <c r="O14"/>
  <c r="O15"/>
  <c r="N7"/>
  <c r="N8"/>
  <c r="N9"/>
  <c r="N10"/>
  <c r="N11"/>
  <c r="N12"/>
  <c r="N13"/>
  <c r="N14"/>
  <c r="N15"/>
  <c r="M7"/>
  <c r="M8"/>
  <c r="M9"/>
  <c r="M10"/>
  <c r="M11"/>
  <c r="M12"/>
  <c r="M13"/>
  <c r="M14"/>
  <c r="M15"/>
  <c r="L7"/>
  <c r="L8"/>
  <c r="L9"/>
  <c r="L10"/>
  <c r="L11"/>
  <c r="L12"/>
  <c r="L13"/>
  <c r="L14"/>
  <c r="L15"/>
  <c r="K7"/>
  <c r="K8"/>
  <c r="K9"/>
  <c r="K10"/>
  <c r="K11"/>
  <c r="K12"/>
  <c r="K13"/>
  <c r="K14"/>
  <c r="K15"/>
  <c r="J7"/>
  <c r="J8"/>
  <c r="J9"/>
  <c r="J10"/>
  <c r="J11"/>
  <c r="J12"/>
  <c r="J13"/>
  <c r="J14"/>
  <c r="J15"/>
  <c r="I7"/>
  <c r="I8"/>
  <c r="I9"/>
  <c r="I10"/>
  <c r="I11"/>
  <c r="I12"/>
  <c r="I13"/>
  <c r="I14"/>
  <c r="I15"/>
  <c r="H7"/>
  <c r="H8"/>
  <c r="H9"/>
  <c r="H10"/>
  <c r="H11"/>
  <c r="H12"/>
  <c r="H13"/>
  <c r="H14"/>
  <c r="H15"/>
  <c r="G7"/>
  <c r="G8"/>
  <c r="G9"/>
  <c r="G10"/>
  <c r="G11"/>
  <c r="G12"/>
  <c r="G13"/>
  <c r="G14"/>
  <c r="G15"/>
  <c r="F7"/>
  <c r="F8"/>
  <c r="F9"/>
  <c r="F10"/>
  <c r="F11"/>
  <c r="F12"/>
  <c r="F13"/>
  <c r="F14"/>
  <c r="F15"/>
  <c r="E7"/>
  <c r="E8"/>
  <c r="E9"/>
  <c r="E10"/>
  <c r="E11"/>
  <c r="E12"/>
  <c r="E13"/>
  <c r="E14"/>
  <c r="E15"/>
  <c r="D7"/>
  <c r="D8"/>
  <c r="D9"/>
  <c r="D10"/>
  <c r="D11"/>
  <c r="D12"/>
  <c r="D13"/>
  <c r="D14"/>
  <c r="D15"/>
  <c r="C7"/>
  <c r="C8"/>
  <c r="C9"/>
  <c r="C10"/>
  <c r="C11"/>
  <c r="C12"/>
  <c r="C13"/>
  <c r="C14"/>
  <c r="C15"/>
  <c r="O6"/>
  <c r="N6"/>
  <c r="K6"/>
  <c r="J6"/>
  <c r="I6"/>
  <c r="H6"/>
  <c r="G6"/>
  <c r="F6"/>
  <c r="E6"/>
  <c r="D6"/>
  <c r="L6"/>
  <c r="M6"/>
  <c r="O12" i="36"/>
  <c r="N12"/>
  <c r="M12"/>
  <c r="L12"/>
  <c r="K12"/>
  <c r="J12"/>
  <c r="I12"/>
  <c r="H12"/>
  <c r="G12"/>
  <c r="F12"/>
  <c r="E12"/>
  <c r="D12"/>
  <c r="C12"/>
  <c r="O12" i="4"/>
  <c r="N79" i="167"/>
  <c r="M79"/>
  <c r="L79"/>
  <c r="K79"/>
  <c r="J79"/>
  <c r="I79"/>
  <c r="H79"/>
  <c r="G79"/>
  <c r="F79"/>
  <c r="E79"/>
  <c r="D79"/>
  <c r="C79"/>
  <c r="B79"/>
  <c r="L76"/>
  <c r="L78" s="1"/>
  <c r="L80" s="1"/>
  <c r="J76"/>
  <c r="J78" s="1"/>
  <c r="J80" s="1"/>
  <c r="F76"/>
  <c r="F78" s="1"/>
  <c r="F80" s="1"/>
  <c r="D76"/>
  <c r="D78" s="1"/>
  <c r="D80" s="1"/>
  <c r="C76"/>
  <c r="C78" s="1"/>
  <c r="C80" s="1"/>
  <c r="O10" i="165"/>
  <c r="N10"/>
  <c r="M10"/>
  <c r="L10"/>
  <c r="K10"/>
  <c r="J10"/>
  <c r="I10"/>
  <c r="H10"/>
  <c r="G10"/>
  <c r="F10"/>
  <c r="E10"/>
  <c r="D10"/>
  <c r="C10"/>
  <c r="H25" i="163"/>
  <c r="E25"/>
  <c r="H24"/>
  <c r="E24"/>
  <c r="H23"/>
  <c r="G23"/>
  <c r="E23"/>
  <c r="H22"/>
  <c r="E22"/>
  <c r="H21"/>
  <c r="G21"/>
  <c r="E21"/>
  <c r="H20"/>
  <c r="E20"/>
  <c r="H19"/>
  <c r="G19"/>
  <c r="E19"/>
  <c r="H18"/>
  <c r="E18"/>
  <c r="H17"/>
  <c r="G17"/>
  <c r="E17"/>
  <c r="H16"/>
  <c r="E16"/>
  <c r="H15"/>
  <c r="G15"/>
  <c r="E15"/>
  <c r="H14"/>
  <c r="G14"/>
  <c r="E14"/>
  <c r="H13"/>
  <c r="G13"/>
  <c r="E13"/>
  <c r="H12"/>
  <c r="G12"/>
  <c r="E12"/>
  <c r="H11"/>
  <c r="H10"/>
  <c r="G10"/>
  <c r="E10"/>
  <c r="H9"/>
  <c r="E9"/>
  <c r="H8"/>
  <c r="G8"/>
  <c r="E8"/>
  <c r="H7"/>
  <c r="G7"/>
  <c r="E7"/>
  <c r="O12" i="162"/>
  <c r="N12"/>
  <c r="M12"/>
  <c r="L12"/>
  <c r="K12"/>
  <c r="J12"/>
  <c r="I12"/>
  <c r="H12"/>
  <c r="G12"/>
  <c r="F12"/>
  <c r="E12"/>
  <c r="D12"/>
  <c r="C12"/>
  <c r="O12" i="160"/>
  <c r="N12"/>
  <c r="M12"/>
  <c r="L12"/>
  <c r="K12"/>
  <c r="J12"/>
  <c r="I12"/>
  <c r="H12"/>
  <c r="G12"/>
  <c r="F12"/>
  <c r="E12"/>
  <c r="D12"/>
  <c r="C12"/>
  <c r="O12" i="158"/>
  <c r="N12"/>
  <c r="M12"/>
  <c r="L12"/>
  <c r="K12"/>
  <c r="J12"/>
  <c r="I12"/>
  <c r="H12"/>
  <c r="G12"/>
  <c r="F12"/>
  <c r="E12"/>
  <c r="D12"/>
  <c r="C12"/>
  <c r="O12" i="156"/>
  <c r="N12"/>
  <c r="M12"/>
  <c r="L12"/>
  <c r="K12"/>
  <c r="J12"/>
  <c r="I12"/>
  <c r="H12"/>
  <c r="G12"/>
  <c r="F12"/>
  <c r="E12"/>
  <c r="D12"/>
  <c r="C12"/>
  <c r="O12" i="154"/>
  <c r="N12"/>
  <c r="M12"/>
  <c r="L12"/>
  <c r="K12"/>
  <c r="J12"/>
  <c r="I12"/>
  <c r="H12"/>
  <c r="G12"/>
  <c r="F12"/>
  <c r="E12"/>
  <c r="D12"/>
  <c r="C12"/>
  <c r="O12" i="152"/>
  <c r="N12"/>
  <c r="M12"/>
  <c r="L12"/>
  <c r="K12"/>
  <c r="J12"/>
  <c r="I12"/>
  <c r="H12"/>
  <c r="G12"/>
  <c r="F12"/>
  <c r="E12"/>
  <c r="D12"/>
  <c r="C12"/>
  <c r="O12" i="150"/>
  <c r="N12"/>
  <c r="M12"/>
  <c r="L12"/>
  <c r="K12"/>
  <c r="J12"/>
  <c r="I12"/>
  <c r="H12"/>
  <c r="G12"/>
  <c r="F12"/>
  <c r="E12"/>
  <c r="D12"/>
  <c r="C12"/>
  <c r="O12" i="148"/>
  <c r="N12"/>
  <c r="M12"/>
  <c r="L12"/>
  <c r="K12"/>
  <c r="J12"/>
  <c r="I12"/>
  <c r="H12"/>
  <c r="G12"/>
  <c r="F12"/>
  <c r="E12"/>
  <c r="D12"/>
  <c r="C12"/>
  <c r="O12" i="146"/>
  <c r="N12"/>
  <c r="M12"/>
  <c r="L12"/>
  <c r="K12"/>
  <c r="J12"/>
  <c r="I12"/>
  <c r="H12"/>
  <c r="G12"/>
  <c r="F12"/>
  <c r="E12"/>
  <c r="D12"/>
  <c r="C12"/>
  <c r="O12" i="144"/>
  <c r="N12"/>
  <c r="M12"/>
  <c r="L12"/>
  <c r="K12"/>
  <c r="J12"/>
  <c r="I12"/>
  <c r="H12"/>
  <c r="G12"/>
  <c r="F12"/>
  <c r="E12"/>
  <c r="D12"/>
  <c r="C12"/>
  <c r="O12" i="142"/>
  <c r="N12"/>
  <c r="M12"/>
  <c r="L12"/>
  <c r="K12"/>
  <c r="J12"/>
  <c r="I12"/>
  <c r="H12"/>
  <c r="G12"/>
  <c r="F12"/>
  <c r="E12"/>
  <c r="D12"/>
  <c r="C12"/>
  <c r="O12" i="140"/>
  <c r="N12"/>
  <c r="M12"/>
  <c r="L12"/>
  <c r="K12"/>
  <c r="J12"/>
  <c r="I12"/>
  <c r="H12"/>
  <c r="G12"/>
  <c r="F12"/>
  <c r="E12"/>
  <c r="D12"/>
  <c r="C12"/>
  <c r="O12" i="138"/>
  <c r="N12"/>
  <c r="M12"/>
  <c r="L12"/>
  <c r="K12"/>
  <c r="J12"/>
  <c r="I12"/>
  <c r="H12"/>
  <c r="G12"/>
  <c r="F12"/>
  <c r="E12"/>
  <c r="D12"/>
  <c r="C12"/>
  <c r="O12" i="136"/>
  <c r="N12"/>
  <c r="M12"/>
  <c r="L12"/>
  <c r="K12"/>
  <c r="J12"/>
  <c r="I12"/>
  <c r="H12"/>
  <c r="G12"/>
  <c r="F12"/>
  <c r="E12"/>
  <c r="D12"/>
  <c r="C12"/>
  <c r="O12" i="134"/>
  <c r="N12"/>
  <c r="M12"/>
  <c r="L12"/>
  <c r="K12"/>
  <c r="J12"/>
  <c r="I12"/>
  <c r="H12"/>
  <c r="G12"/>
  <c r="F12"/>
  <c r="E12"/>
  <c r="D12"/>
  <c r="C12"/>
  <c r="O12" i="132"/>
  <c r="N12"/>
  <c r="M12"/>
  <c r="L12"/>
  <c r="K12"/>
  <c r="J12"/>
  <c r="I12"/>
  <c r="H12"/>
  <c r="G12"/>
  <c r="F12"/>
  <c r="E12"/>
  <c r="D12"/>
  <c r="C12"/>
  <c r="O12" i="130"/>
  <c r="N12"/>
  <c r="M12"/>
  <c r="L12"/>
  <c r="K12"/>
  <c r="J12"/>
  <c r="I12"/>
  <c r="H12"/>
  <c r="G12"/>
  <c r="F12"/>
  <c r="E12"/>
  <c r="D12"/>
  <c r="C12"/>
  <c r="O12" i="128"/>
  <c r="N12"/>
  <c r="M12"/>
  <c r="L12"/>
  <c r="K12"/>
  <c r="J12"/>
  <c r="I12"/>
  <c r="H12"/>
  <c r="G12"/>
  <c r="F12"/>
  <c r="E12"/>
  <c r="D12"/>
  <c r="C12"/>
  <c r="O12" i="126"/>
  <c r="N12"/>
  <c r="M12"/>
  <c r="L12"/>
  <c r="K12"/>
  <c r="J12"/>
  <c r="I12"/>
  <c r="H12"/>
  <c r="G12"/>
  <c r="F12"/>
  <c r="E12"/>
  <c r="D12"/>
  <c r="C12"/>
  <c r="H16" i="119"/>
  <c r="E16"/>
  <c r="H15"/>
  <c r="G15"/>
  <c r="E15"/>
  <c r="H14"/>
  <c r="E14"/>
  <c r="H13"/>
  <c r="G13"/>
  <c r="E13"/>
  <c r="H12"/>
  <c r="E12"/>
  <c r="H11"/>
  <c r="G11"/>
  <c r="E11"/>
  <c r="H10"/>
  <c r="E10"/>
  <c r="H9"/>
  <c r="G9"/>
  <c r="E9"/>
  <c r="H8"/>
  <c r="G8"/>
  <c r="E8"/>
  <c r="H7"/>
  <c r="G7"/>
  <c r="E7"/>
  <c r="O12" i="118"/>
  <c r="N12"/>
  <c r="M12"/>
  <c r="L12"/>
  <c r="K12"/>
  <c r="J12"/>
  <c r="I12"/>
  <c r="H12"/>
  <c r="G12"/>
  <c r="F12"/>
  <c r="E12"/>
  <c r="D12"/>
  <c r="C12"/>
  <c r="O12" i="116"/>
  <c r="N12"/>
  <c r="M12"/>
  <c r="L12"/>
  <c r="K12"/>
  <c r="J12"/>
  <c r="I12"/>
  <c r="H12"/>
  <c r="G12"/>
  <c r="F12"/>
  <c r="E12"/>
  <c r="D12"/>
  <c r="C12"/>
  <c r="O12" i="114"/>
  <c r="N12"/>
  <c r="M12"/>
  <c r="L12"/>
  <c r="K12"/>
  <c r="J12"/>
  <c r="I12"/>
  <c r="H12"/>
  <c r="G12"/>
  <c r="F12"/>
  <c r="E12"/>
  <c r="D12"/>
  <c r="C12"/>
  <c r="O12" i="112"/>
  <c r="N12"/>
  <c r="M12"/>
  <c r="L12"/>
  <c r="K12"/>
  <c r="J12"/>
  <c r="I12"/>
  <c r="H12"/>
  <c r="G12"/>
  <c r="F12"/>
  <c r="E12"/>
  <c r="D12"/>
  <c r="C12"/>
  <c r="O12" i="110"/>
  <c r="N12"/>
  <c r="M12"/>
  <c r="L12"/>
  <c r="K12"/>
  <c r="J12"/>
  <c r="I12"/>
  <c r="H12"/>
  <c r="G12"/>
  <c r="F12"/>
  <c r="E12"/>
  <c r="D12"/>
  <c r="C12"/>
  <c r="O12" i="108"/>
  <c r="N12"/>
  <c r="M12"/>
  <c r="L12"/>
  <c r="K12"/>
  <c r="J12"/>
  <c r="I12"/>
  <c r="H12"/>
  <c r="G12"/>
  <c r="F12"/>
  <c r="E12"/>
  <c r="D12"/>
  <c r="C12"/>
  <c r="O12" i="106"/>
  <c r="N12"/>
  <c r="M12"/>
  <c r="L12"/>
  <c r="K12"/>
  <c r="J12"/>
  <c r="I12"/>
  <c r="H12"/>
  <c r="G12"/>
  <c r="F12"/>
  <c r="E12"/>
  <c r="D12"/>
  <c r="C12"/>
  <c r="O12" i="104"/>
  <c r="N12"/>
  <c r="M12"/>
  <c r="L12"/>
  <c r="K12"/>
  <c r="J12"/>
  <c r="I12"/>
  <c r="H12"/>
  <c r="G12"/>
  <c r="F12"/>
  <c r="E12"/>
  <c r="D12"/>
  <c r="C12"/>
  <c r="O12" i="102"/>
  <c r="N12"/>
  <c r="M12"/>
  <c r="L12"/>
  <c r="K12"/>
  <c r="J12"/>
  <c r="I12"/>
  <c r="H12"/>
  <c r="G12"/>
  <c r="F12"/>
  <c r="E12"/>
  <c r="D12"/>
  <c r="C12"/>
  <c r="O12" i="100"/>
  <c r="N12"/>
  <c r="M12"/>
  <c r="L12"/>
  <c r="K12"/>
  <c r="J12"/>
  <c r="I12"/>
  <c r="H12"/>
  <c r="G12"/>
  <c r="F12"/>
  <c r="E12"/>
  <c r="D12"/>
  <c r="C12"/>
  <c r="E15" i="95"/>
  <c r="H14"/>
  <c r="G14"/>
  <c r="E14"/>
  <c r="E13"/>
  <c r="H12"/>
  <c r="G12"/>
  <c r="E12"/>
  <c r="H11"/>
  <c r="G11"/>
  <c r="E11"/>
  <c r="E10"/>
  <c r="E9"/>
  <c r="E8"/>
  <c r="E7"/>
  <c r="O12" i="94"/>
  <c r="N12"/>
  <c r="M12"/>
  <c r="L12"/>
  <c r="K12"/>
  <c r="J12"/>
  <c r="I12"/>
  <c r="H12"/>
  <c r="G12"/>
  <c r="F12"/>
  <c r="E12"/>
  <c r="D12"/>
  <c r="C12"/>
  <c r="O12" i="92"/>
  <c r="N12"/>
  <c r="M12"/>
  <c r="L12"/>
  <c r="K12"/>
  <c r="J12"/>
  <c r="I12"/>
  <c r="H12"/>
  <c r="G12"/>
  <c r="F12"/>
  <c r="E12"/>
  <c r="D12"/>
  <c r="C12"/>
  <c r="O12" i="90"/>
  <c r="N12"/>
  <c r="M12"/>
  <c r="L12"/>
  <c r="K12"/>
  <c r="J12"/>
  <c r="I12"/>
  <c r="H12"/>
  <c r="G12"/>
  <c r="F12"/>
  <c r="E12"/>
  <c r="D12"/>
  <c r="C12"/>
  <c r="O12" i="88"/>
  <c r="N12"/>
  <c r="M12"/>
  <c r="L12"/>
  <c r="K12"/>
  <c r="J12"/>
  <c r="I12"/>
  <c r="H12"/>
  <c r="G12"/>
  <c r="F12"/>
  <c r="E12"/>
  <c r="D12"/>
  <c r="C12"/>
  <c r="O12" i="86"/>
  <c r="N12"/>
  <c r="M12"/>
  <c r="L12"/>
  <c r="K12"/>
  <c r="J12"/>
  <c r="I12"/>
  <c r="H12"/>
  <c r="G12"/>
  <c r="F12"/>
  <c r="E12"/>
  <c r="D12"/>
  <c r="C12"/>
  <c r="O12" i="84"/>
  <c r="N12"/>
  <c r="M12"/>
  <c r="L12"/>
  <c r="K12"/>
  <c r="J12"/>
  <c r="I12"/>
  <c r="H12"/>
  <c r="G12"/>
  <c r="F12"/>
  <c r="E12"/>
  <c r="D12"/>
  <c r="C12"/>
  <c r="O12" i="82"/>
  <c r="N12"/>
  <c r="M12"/>
  <c r="L12"/>
  <c r="K12"/>
  <c r="J12"/>
  <c r="I12"/>
  <c r="H12"/>
  <c r="G12"/>
  <c r="F12"/>
  <c r="E12"/>
  <c r="D12"/>
  <c r="C12"/>
  <c r="O12" i="80"/>
  <c r="N12"/>
  <c r="M12"/>
  <c r="L12"/>
  <c r="K12"/>
  <c r="J12"/>
  <c r="I12"/>
  <c r="H12"/>
  <c r="G12"/>
  <c r="F12"/>
  <c r="E12"/>
  <c r="D12"/>
  <c r="C12"/>
  <c r="O12" i="78"/>
  <c r="N12"/>
  <c r="M12"/>
  <c r="L12"/>
  <c r="K12"/>
  <c r="J12"/>
  <c r="I12"/>
  <c r="H12"/>
  <c r="G12"/>
  <c r="F12"/>
  <c r="E12"/>
  <c r="D12"/>
  <c r="C12"/>
  <c r="E16" i="73"/>
  <c r="H15"/>
  <c r="G15"/>
  <c r="E15"/>
  <c r="H14"/>
  <c r="E14"/>
  <c r="H13"/>
  <c r="G13"/>
  <c r="E13"/>
  <c r="H12"/>
  <c r="G12"/>
  <c r="E12"/>
  <c r="E11"/>
  <c r="H10"/>
  <c r="E10"/>
  <c r="H9"/>
  <c r="G9"/>
  <c r="E9"/>
  <c r="H8"/>
  <c r="G8"/>
  <c r="E8"/>
  <c r="H7"/>
  <c r="G7"/>
  <c r="E7"/>
  <c r="O13" i="72"/>
  <c r="N13"/>
  <c r="M13"/>
  <c r="L13"/>
  <c r="K13"/>
  <c r="J13"/>
  <c r="I13"/>
  <c r="H13"/>
  <c r="G13"/>
  <c r="F13"/>
  <c r="E13"/>
  <c r="D13"/>
  <c r="C13"/>
  <c r="O13" i="70"/>
  <c r="N13"/>
  <c r="M13"/>
  <c r="L13"/>
  <c r="K13"/>
  <c r="J13"/>
  <c r="I13"/>
  <c r="H13"/>
  <c r="G13"/>
  <c r="F13"/>
  <c r="E13"/>
  <c r="D13"/>
  <c r="C13"/>
  <c r="O13" i="68"/>
  <c r="N13"/>
  <c r="M13"/>
  <c r="L13"/>
  <c r="K13"/>
  <c r="J13"/>
  <c r="I13"/>
  <c r="H13"/>
  <c r="G13"/>
  <c r="F13"/>
  <c r="E13"/>
  <c r="D13"/>
  <c r="C13"/>
  <c r="O12" i="64"/>
  <c r="N12"/>
  <c r="M12"/>
  <c r="L12"/>
  <c r="K12"/>
  <c r="J12"/>
  <c r="I12"/>
  <c r="H12"/>
  <c r="G12"/>
  <c r="F12"/>
  <c r="E12"/>
  <c r="D12"/>
  <c r="C12"/>
  <c r="O12" i="62"/>
  <c r="N12"/>
  <c r="M12"/>
  <c r="L12"/>
  <c r="K12"/>
  <c r="J12"/>
  <c r="I12"/>
  <c r="H12"/>
  <c r="G12"/>
  <c r="F12"/>
  <c r="E12"/>
  <c r="D12"/>
  <c r="C12"/>
  <c r="O12" i="60"/>
  <c r="N12"/>
  <c r="M12"/>
  <c r="L12"/>
  <c r="K12"/>
  <c r="J12"/>
  <c r="I12"/>
  <c r="H12"/>
  <c r="G12"/>
  <c r="F12"/>
  <c r="E12"/>
  <c r="D12"/>
  <c r="C12"/>
  <c r="O12" i="58"/>
  <c r="N12"/>
  <c r="M12"/>
  <c r="L12"/>
  <c r="K12"/>
  <c r="J12"/>
  <c r="I12"/>
  <c r="H12"/>
  <c r="G12"/>
  <c r="F12"/>
  <c r="E12"/>
  <c r="D12"/>
  <c r="C12"/>
  <c r="O12" i="56"/>
  <c r="N12"/>
  <c r="M12"/>
  <c r="L12"/>
  <c r="K12"/>
  <c r="J12"/>
  <c r="I12"/>
  <c r="H12"/>
  <c r="G12"/>
  <c r="F12"/>
  <c r="E12"/>
  <c r="D12"/>
  <c r="C12"/>
  <c r="O12" i="54"/>
  <c r="N12"/>
  <c r="M12"/>
  <c r="L12"/>
  <c r="K12"/>
  <c r="J12"/>
  <c r="I12"/>
  <c r="H12"/>
  <c r="G12"/>
  <c r="F12"/>
  <c r="E12"/>
  <c r="D12"/>
  <c r="C12"/>
  <c r="H16" i="49"/>
  <c r="E16"/>
  <c r="H15"/>
  <c r="G15"/>
  <c r="E15"/>
  <c r="E14"/>
  <c r="H13"/>
  <c r="G13"/>
  <c r="E13"/>
  <c r="H12"/>
  <c r="G12"/>
  <c r="E12"/>
  <c r="H10"/>
  <c r="E10"/>
  <c r="H9"/>
  <c r="G9"/>
  <c r="E9"/>
  <c r="H8"/>
  <c r="G8"/>
  <c r="E8"/>
  <c r="H7"/>
  <c r="G7"/>
  <c r="E7"/>
  <c r="O12" i="48"/>
  <c r="N12"/>
  <c r="M12"/>
  <c r="L12"/>
  <c r="K12"/>
  <c r="J12"/>
  <c r="I12"/>
  <c r="H12"/>
  <c r="G12"/>
  <c r="F12"/>
  <c r="E12"/>
  <c r="D12"/>
  <c r="C12"/>
  <c r="O12" i="46"/>
  <c r="N12"/>
  <c r="M12"/>
  <c r="L12"/>
  <c r="K12"/>
  <c r="J12"/>
  <c r="I12"/>
  <c r="H12"/>
  <c r="G12"/>
  <c r="F12"/>
  <c r="E12"/>
  <c r="D12"/>
  <c r="C12"/>
  <c r="O12" i="44"/>
  <c r="N12"/>
  <c r="M12"/>
  <c r="L12"/>
  <c r="K12"/>
  <c r="J12"/>
  <c r="I12"/>
  <c r="H12"/>
  <c r="G12"/>
  <c r="F12"/>
  <c r="E12"/>
  <c r="D12"/>
  <c r="C12"/>
  <c r="O12" i="42"/>
  <c r="N12"/>
  <c r="M12"/>
  <c r="L12"/>
  <c r="K12"/>
  <c r="J12"/>
  <c r="I12"/>
  <c r="H12"/>
  <c r="G12"/>
  <c r="F12"/>
  <c r="E12"/>
  <c r="D12"/>
  <c r="C12"/>
  <c r="O12" i="40"/>
  <c r="N12"/>
  <c r="M12"/>
  <c r="L12"/>
  <c r="K12"/>
  <c r="J12"/>
  <c r="I12"/>
  <c r="H12"/>
  <c r="G12"/>
  <c r="F12"/>
  <c r="E12"/>
  <c r="D12"/>
  <c r="C12"/>
  <c r="O12" i="38"/>
  <c r="N12"/>
  <c r="M12"/>
  <c r="L12"/>
  <c r="K12"/>
  <c r="J12"/>
  <c r="I12"/>
  <c r="H12"/>
  <c r="G12"/>
  <c r="F12"/>
  <c r="E12"/>
  <c r="D12"/>
  <c r="C12"/>
  <c r="O12" i="34"/>
  <c r="N12"/>
  <c r="M12"/>
  <c r="L12"/>
  <c r="K12"/>
  <c r="J12"/>
  <c r="I12"/>
  <c r="H12"/>
  <c r="G12"/>
  <c r="F12"/>
  <c r="E12"/>
  <c r="D12"/>
  <c r="C12"/>
  <c r="O12" i="32"/>
  <c r="N12"/>
  <c r="M12"/>
  <c r="L12"/>
  <c r="K12"/>
  <c r="J12"/>
  <c r="I12"/>
  <c r="H12"/>
  <c r="G12"/>
  <c r="F12"/>
  <c r="E12"/>
  <c r="D12"/>
  <c r="C12"/>
  <c r="O12" i="30"/>
  <c r="N12"/>
  <c r="M12"/>
  <c r="L12"/>
  <c r="K12"/>
  <c r="J12"/>
  <c r="I12"/>
  <c r="H12"/>
  <c r="G12"/>
  <c r="F12"/>
  <c r="E12"/>
  <c r="D12"/>
  <c r="C12"/>
  <c r="E16" i="23"/>
  <c r="H15"/>
  <c r="G15"/>
  <c r="E15"/>
  <c r="E14"/>
  <c r="H13"/>
  <c r="G13"/>
  <c r="E13"/>
  <c r="H12"/>
  <c r="G12"/>
  <c r="E12"/>
  <c r="E11"/>
  <c r="H9"/>
  <c r="G9"/>
  <c r="E9"/>
  <c r="H8"/>
  <c r="G8"/>
  <c r="E8"/>
  <c r="H7"/>
  <c r="G7"/>
  <c r="E7"/>
  <c r="O13" i="22"/>
  <c r="N13"/>
  <c r="M13"/>
  <c r="L13"/>
  <c r="K13"/>
  <c r="J13"/>
  <c r="I13"/>
  <c r="H13"/>
  <c r="G13"/>
  <c r="F13"/>
  <c r="E13"/>
  <c r="D13"/>
  <c r="C13"/>
  <c r="O13" i="14"/>
  <c r="N13"/>
  <c r="M13"/>
  <c r="L13"/>
  <c r="K13"/>
  <c r="J13"/>
  <c r="I13"/>
  <c r="H13"/>
  <c r="G13"/>
  <c r="F13"/>
  <c r="E13"/>
  <c r="D13"/>
  <c r="C13"/>
  <c r="O13" i="20"/>
  <c r="N13"/>
  <c r="M13"/>
  <c r="L13"/>
  <c r="K13"/>
  <c r="J13"/>
  <c r="I13"/>
  <c r="H13"/>
  <c r="G13"/>
  <c r="F13"/>
  <c r="E13"/>
  <c r="D13"/>
  <c r="C13"/>
  <c r="O13" i="12"/>
  <c r="N13"/>
  <c r="M13"/>
  <c r="L13"/>
  <c r="K13"/>
  <c r="J13"/>
  <c r="I13"/>
  <c r="H13"/>
  <c r="G13"/>
  <c r="F13"/>
  <c r="E13"/>
  <c r="D13"/>
  <c r="C13"/>
  <c r="O12" i="10"/>
  <c r="N12"/>
  <c r="M12"/>
  <c r="L12"/>
  <c r="K12"/>
  <c r="J12"/>
  <c r="I12"/>
  <c r="H12"/>
  <c r="G12"/>
  <c r="F12"/>
  <c r="E12"/>
  <c r="D12"/>
  <c r="C12"/>
  <c r="O12" i="28"/>
  <c r="N12"/>
  <c r="M12"/>
  <c r="L12"/>
  <c r="K12"/>
  <c r="J12"/>
  <c r="I12"/>
  <c r="H12"/>
  <c r="G12"/>
  <c r="F12"/>
  <c r="E12"/>
  <c r="D12"/>
  <c r="C12"/>
  <c r="O12" i="8"/>
  <c r="N12"/>
  <c r="M12"/>
  <c r="L12"/>
  <c r="K12"/>
  <c r="J12"/>
  <c r="I12"/>
  <c r="H12"/>
  <c r="G12"/>
  <c r="F12"/>
  <c r="E12"/>
  <c r="D12"/>
  <c r="C12"/>
  <c r="O12" i="16"/>
  <c r="N12"/>
  <c r="M12"/>
  <c r="L12"/>
  <c r="K12"/>
  <c r="J12"/>
  <c r="I12"/>
  <c r="H12"/>
  <c r="G12"/>
  <c r="F12"/>
  <c r="E12"/>
  <c r="D12"/>
  <c r="C12"/>
  <c r="O12" i="6"/>
  <c r="N12"/>
  <c r="M12"/>
  <c r="L12"/>
  <c r="K12"/>
  <c r="J12"/>
  <c r="I12"/>
  <c r="H12"/>
  <c r="G12"/>
  <c r="F12"/>
  <c r="E12"/>
  <c r="D12"/>
  <c r="C12"/>
  <c r="N12" i="4"/>
  <c r="M12"/>
  <c r="L12"/>
  <c r="K12"/>
  <c r="J12"/>
  <c r="I12"/>
  <c r="H12"/>
  <c r="G12"/>
  <c r="F12"/>
  <c r="E12"/>
  <c r="D12"/>
  <c r="C12"/>
</calcChain>
</file>

<file path=xl/sharedStrings.xml><?xml version="1.0" encoding="utf-8"?>
<sst xmlns="http://schemas.openxmlformats.org/spreadsheetml/2006/main" count="4799" uniqueCount="788">
  <si>
    <t>PROGRAMME OUTCOMES</t>
  </si>
  <si>
    <t xml:space="preserve">Programme Outcomes are the Knowledge, Skills and Abilities students should possess upon graduation, they are the central organising feature of student learning. Programme Outcomes(PO) can only be achieved and demonstrated through the integration of Course components and Course Outcomes.  </t>
  </si>
  <si>
    <r>
      <rPr>
        <b/>
        <sz val="12"/>
        <color theme="1"/>
        <rFont val="Calibri"/>
        <family val="2"/>
      </rPr>
      <t xml:space="preserve">* </t>
    </r>
    <r>
      <rPr>
        <sz val="13"/>
        <color theme="1"/>
        <rFont val="Times New Roman"/>
        <family val="1"/>
      </rPr>
      <t>Must define the scope and depth of the Programme</t>
    </r>
  </si>
  <si>
    <r>
      <rPr>
        <sz val="13"/>
        <color theme="1"/>
        <rFont val="Calibri"/>
        <family val="2"/>
      </rPr>
      <t>*</t>
    </r>
    <r>
      <rPr>
        <sz val="13"/>
        <color theme="1"/>
        <rFont val="Times New Roman"/>
        <family val="1"/>
      </rPr>
      <t xml:space="preserve"> Should focus on the end point of the Programme</t>
    </r>
  </si>
  <si>
    <r>
      <rPr>
        <sz val="13"/>
        <color theme="1"/>
        <rFont val="Calibri"/>
        <family val="2"/>
      </rPr>
      <t>*</t>
    </r>
    <r>
      <rPr>
        <sz val="13"/>
        <color theme="1"/>
        <rFont val="Times New Roman"/>
        <family val="1"/>
      </rPr>
      <t xml:space="preserve"> Should be measurable, realistic and achievable within the context on time frame</t>
    </r>
  </si>
  <si>
    <r>
      <rPr>
        <sz val="13"/>
        <color theme="1"/>
        <rFont val="Calibri"/>
        <family val="2"/>
      </rPr>
      <t>*</t>
    </r>
    <r>
      <rPr>
        <sz val="13"/>
        <color theme="1"/>
        <rFont val="Times New Roman"/>
        <family val="1"/>
      </rPr>
      <t xml:space="preserve"> Must be realised through Course Outcomes</t>
    </r>
  </si>
  <si>
    <t>Two methods are used for calculating and obtaining the attainments of Programme Outcomes. They are 1) Direct Method and 2) In Direct Method</t>
  </si>
  <si>
    <t>PO1</t>
  </si>
  <si>
    <r>
      <rPr>
        <b/>
        <sz val="13"/>
        <color theme="1"/>
        <rFont val="Times New Roman"/>
        <family val="1"/>
      </rPr>
      <t xml:space="preserve">Conceptual and In-depth Knowledge: </t>
    </r>
    <r>
      <rPr>
        <sz val="13"/>
        <color theme="1"/>
        <rFont val="Times New Roman"/>
        <family val="1"/>
      </rPr>
      <t>Students get equipped with the conceptual and in-depth knowledge of the domain subjects.</t>
    </r>
  </si>
  <si>
    <t>PO2</t>
  </si>
  <si>
    <r>
      <rPr>
        <b/>
        <sz val="13"/>
        <color theme="1"/>
        <rFont val="Times New Roman"/>
        <family val="1"/>
      </rPr>
      <t>Analysis and Evaluation Techniques:</t>
    </r>
    <r>
      <rPr>
        <sz val="13"/>
        <color theme="1"/>
        <rFont val="Times New Roman"/>
        <family val="1"/>
      </rPr>
      <t xml:space="preserve"> Students would be able to understand, analyse and evaluate various aspects pragmatically.</t>
    </r>
  </si>
  <si>
    <t>PO3</t>
  </si>
  <si>
    <r>
      <rPr>
        <b/>
        <sz val="13"/>
        <color theme="1"/>
        <rFont val="Times New Roman"/>
        <family val="1"/>
      </rPr>
      <t>Decision making and Entrepreneurial Skills:</t>
    </r>
    <r>
      <rPr>
        <sz val="13"/>
        <color theme="1"/>
        <rFont val="Times New Roman"/>
        <family val="1"/>
      </rPr>
      <t xml:space="preserve"> Students would acquire decision making skills and entrepreneurial abilities.</t>
    </r>
  </si>
  <si>
    <t>PO4</t>
  </si>
  <si>
    <r>
      <rPr>
        <b/>
        <sz val="13"/>
        <color theme="1"/>
        <rFont val="Times New Roman"/>
        <family val="1"/>
      </rPr>
      <t>Communication and Soft Skills:</t>
    </r>
    <r>
      <rPr>
        <sz val="13"/>
        <color theme="1"/>
        <rFont val="Times New Roman"/>
        <family val="1"/>
      </rPr>
      <t xml:space="preserve"> Students would be able to express their thoughts and ideas confidently to impart their knowledge efficiently by making use of the Soft Skills they have learnt.</t>
    </r>
  </si>
  <si>
    <t>PO5</t>
  </si>
  <si>
    <r>
      <rPr>
        <b/>
        <sz val="13"/>
        <color theme="1"/>
        <rFont val="Times New Roman"/>
        <family val="1"/>
      </rPr>
      <t>Life Skills:</t>
    </r>
    <r>
      <rPr>
        <sz val="13"/>
        <color theme="1"/>
        <rFont val="Times New Roman"/>
        <family val="1"/>
      </rPr>
      <t xml:space="preserve"> Students would be able to design appropriate solutions to various problems they may encounter in their personal and professional lives.</t>
    </r>
  </si>
  <si>
    <t>PO6</t>
  </si>
  <si>
    <r>
      <rPr>
        <b/>
        <sz val="13"/>
        <color theme="1"/>
        <rFont val="Times New Roman"/>
        <family val="1"/>
      </rPr>
      <t>Usage of ICT Tools:</t>
    </r>
    <r>
      <rPr>
        <sz val="13"/>
        <color theme="1"/>
        <rFont val="Times New Roman"/>
        <family val="1"/>
      </rPr>
      <t xml:space="preserve"> Students would be able to make use of technology effectively to meet the local, regional and national needs.</t>
    </r>
  </si>
  <si>
    <t>PO7</t>
  </si>
  <si>
    <r>
      <rPr>
        <b/>
        <sz val="13"/>
        <color theme="1"/>
        <rFont val="Times New Roman"/>
        <family val="1"/>
      </rPr>
      <t>Eco-friendly and Environment sustainability practices:</t>
    </r>
    <r>
      <rPr>
        <sz val="13"/>
        <color theme="1"/>
        <rFont val="Times New Roman"/>
        <family val="1"/>
      </rPr>
      <t xml:space="preserve"> Students would be able to adopt eco-friendly practices for environmental sustainability.</t>
    </r>
  </si>
  <si>
    <t>PO8</t>
  </si>
  <si>
    <r>
      <rPr>
        <b/>
        <sz val="13"/>
        <color theme="1"/>
        <rFont val="Times New Roman"/>
        <family val="1"/>
      </rPr>
      <t xml:space="preserve">Team Spirit: </t>
    </r>
    <r>
      <rPr>
        <sz val="13"/>
        <color theme="1"/>
        <rFont val="Times New Roman"/>
        <family val="1"/>
      </rPr>
      <t>Student would function effectively as an individual and work with harmony and integrate diverse teams.</t>
    </r>
  </si>
  <si>
    <t>PO9</t>
  </si>
  <si>
    <r>
      <rPr>
        <b/>
        <sz val="13"/>
        <color theme="1"/>
        <rFont val="Times New Roman"/>
        <family val="1"/>
      </rPr>
      <t>Employability Skills and Leadership traits:</t>
    </r>
    <r>
      <rPr>
        <sz val="13"/>
        <color theme="1"/>
        <rFont val="Times New Roman"/>
        <family val="1"/>
      </rPr>
      <t xml:space="preserve"> Student would learn the required Employability Skills and become competent to face the competitive world and can be assured of good careers.</t>
    </r>
  </si>
  <si>
    <t>PO10</t>
  </si>
  <si>
    <r>
      <rPr>
        <b/>
        <sz val="13"/>
        <color theme="1"/>
        <rFont val="Times New Roman"/>
        <family val="1"/>
      </rPr>
      <t xml:space="preserve">Human values and Professional Ethics: </t>
    </r>
    <r>
      <rPr>
        <sz val="13"/>
        <color theme="1"/>
        <rFont val="Times New Roman"/>
        <family val="1"/>
      </rPr>
      <t>Students would emerge as vibrant, ethical and socially responsible citizens.</t>
    </r>
  </si>
  <si>
    <t>programme specific outcomes</t>
  </si>
  <si>
    <t>These are statements that define the outcomes of a Programme which makes students realise the fact that the knowledge and techniques learnt in this Programme will have direct implication for the betterment of society.</t>
  </si>
  <si>
    <t>PSO 1</t>
  </si>
  <si>
    <r>
      <rPr>
        <b/>
        <sz val="13"/>
        <rFont val="Times New Roman"/>
        <family val="1"/>
      </rPr>
      <t>Proficiency in high level Numerical methods:</t>
    </r>
    <r>
      <rPr>
        <sz val="13"/>
        <rFont val="Times New Roman"/>
        <family val="1"/>
      </rPr>
      <t xml:space="preserve"> Students would develop proficiency in high level Mathematical methods. They would also acquire Analytical and Logical thinking skills. </t>
    </r>
  </si>
  <si>
    <t>PSO 2</t>
  </si>
  <si>
    <r>
      <rPr>
        <b/>
        <sz val="13"/>
        <rFont val="Times New Roman"/>
        <family val="1"/>
      </rPr>
      <t>Knowledge in Experimentation:</t>
    </r>
    <r>
      <rPr>
        <sz val="13"/>
        <rFont val="Times New Roman"/>
        <family val="1"/>
      </rPr>
      <t xml:space="preserve"> The students would acquire necessary skills to carry out experiments in order to verify the laws and concepts of Physics.</t>
    </r>
  </si>
  <si>
    <t>PSO 3</t>
  </si>
  <si>
    <r>
      <rPr>
        <b/>
        <sz val="13"/>
        <rFont val="Times New Roman"/>
        <family val="1"/>
      </rPr>
      <t>Problem Solving and Programming Skills:</t>
    </r>
    <r>
      <rPr>
        <sz val="13"/>
        <rFont val="Times New Roman"/>
        <family val="1"/>
      </rPr>
      <t xml:space="preserve"> Students would get hands-on experience in various practical aspects. They would also learn problem solving and  programming techniques. </t>
    </r>
  </si>
  <si>
    <t>COURSE OUTCOME</t>
  </si>
  <si>
    <t>CO#</t>
  </si>
  <si>
    <t>Outcome</t>
  </si>
  <si>
    <t>Apply numerical methods for approximating the solution of problems of continuous mathematics. (K3)</t>
  </si>
  <si>
    <t>Analyze the error incumbent in any such numerical approximation. (K4)</t>
  </si>
  <si>
    <t>Apply a variety of numerical algorithms using appropriate technology. (K3)</t>
  </si>
  <si>
    <t>Compare the viability of different approaches to the numerical solution of problems arising in roots of solution of non-linear equations, interpolation and approximation, numerical differentiation and integration, solution of linear systems. (K4)</t>
  </si>
  <si>
    <t>COs are the statements of knowledge/skills/ abilities that students are expected to know, understand and perform as a result of their learning experiecnes in each course. A well written CO facilitates lecturers in measuring the achievements of the CO at the end of the semester. It also helps the lecturers in designing suitable delivery and assessment methods to achieve the designed CO. COs are framed using revised Bloom's Taxonomy and the level of the CO is mentioned in brackets against each CO.</t>
  </si>
  <si>
    <t>English</t>
  </si>
  <si>
    <t>CO - PO MAPPING</t>
  </si>
  <si>
    <t>COs</t>
  </si>
  <si>
    <t>PO1: Conceptual and In-depth Knowledge</t>
  </si>
  <si>
    <t>PO2: Analysis and Evaluation Techniques</t>
  </si>
  <si>
    <t>PO3: Decision making and Entrepreneurial Skills</t>
  </si>
  <si>
    <t>PO4: Communication and Soft Skills</t>
  </si>
  <si>
    <t>PO5: Life Skills</t>
  </si>
  <si>
    <t>PO6:Usage of ICT Tools</t>
  </si>
  <si>
    <t>PO7: Eco-friendly and Environment sustainability practices</t>
  </si>
  <si>
    <t>PO8: Team Spirit</t>
  </si>
  <si>
    <t>PO9: Employability Skills and Leadership traits</t>
  </si>
  <si>
    <t>PO10: Human values and Professional Ethics</t>
  </si>
  <si>
    <t>PSO 1: Proficiency in high level Numerical methods</t>
  </si>
  <si>
    <t>PSO 2: Knowledge in Experimentation</t>
  </si>
  <si>
    <t>PSO 3: Problem Solving and Programming Skills</t>
  </si>
  <si>
    <t>CO1</t>
  </si>
  <si>
    <t>CO2</t>
  </si>
  <si>
    <t>Level</t>
  </si>
  <si>
    <t>Descritpion</t>
  </si>
  <si>
    <t>CO3</t>
  </si>
  <si>
    <t>Not Applicable</t>
  </si>
  <si>
    <t>CO4</t>
  </si>
  <si>
    <t>Slight(Low)</t>
  </si>
  <si>
    <t>CO5</t>
  </si>
  <si>
    <t>Moderate(Medium)</t>
  </si>
  <si>
    <t>CO6</t>
  </si>
  <si>
    <t>Substantial(High)</t>
  </si>
  <si>
    <t>WPi</t>
  </si>
  <si>
    <t xml:space="preserve">The Program Outcomes(POs)/ Program Specific Outcomes(PSOs) are the qualities that must be imbibed in the graduates by the time of completion of their program. At the end of each program, the PO/PSO assessment is done from the CO attainment of all curriculum components. </t>
  </si>
  <si>
    <r>
      <t>WP</t>
    </r>
    <r>
      <rPr>
        <b/>
        <vertAlign val="subscript"/>
        <sz val="13"/>
        <color theme="1"/>
        <rFont val="Times New Roman"/>
        <family val="1"/>
      </rPr>
      <t>i</t>
    </r>
    <r>
      <rPr>
        <b/>
        <sz val="13"/>
        <color theme="1"/>
        <rFont val="Times New Roman"/>
        <family val="1"/>
      </rPr>
      <t xml:space="preserve"> = ∑</t>
    </r>
    <r>
      <rPr>
        <b/>
        <vertAlign val="superscript"/>
        <sz val="13"/>
        <color theme="1"/>
        <rFont val="Times New Roman"/>
        <family val="1"/>
      </rPr>
      <t>j</t>
    </r>
    <r>
      <rPr>
        <b/>
        <sz val="13"/>
        <color theme="1"/>
        <rFont val="Times New Roman"/>
        <family val="1"/>
      </rPr>
      <t xml:space="preserve"> (CO</t>
    </r>
    <r>
      <rPr>
        <b/>
        <vertAlign val="subscript"/>
        <sz val="13"/>
        <color theme="1"/>
        <rFont val="Times New Roman"/>
        <family val="1"/>
      </rPr>
      <t>j</t>
    </r>
    <r>
      <rPr>
        <b/>
        <sz val="13"/>
        <color theme="1"/>
        <rFont val="Times New Roman"/>
        <family val="1"/>
      </rPr>
      <t>)/4 (i=1 to 10 and j=1 to 4)</t>
    </r>
  </si>
  <si>
    <t xml:space="preserve">For every Course, there are number of  outcomes to be achieved at the end of the course. This outcome is usually a combination of main course content and may cover more than one topic. All course outcomes shall have linkage to programme outcomes in such a way that the strongest relation has the weight 3 and the weakest relation is 1. </t>
  </si>
  <si>
    <r>
      <t>(Where WP</t>
    </r>
    <r>
      <rPr>
        <b/>
        <vertAlign val="subscript"/>
        <sz val="13"/>
        <color theme="1"/>
        <rFont val="Times New Roman"/>
        <family val="1"/>
      </rPr>
      <t>i</t>
    </r>
    <r>
      <rPr>
        <b/>
        <sz val="13"/>
        <color theme="1"/>
        <rFont val="Times New Roman"/>
        <family val="1"/>
      </rPr>
      <t xml:space="preserve"> is the Weight factor for Programme Outcome PO</t>
    </r>
    <r>
      <rPr>
        <b/>
        <vertAlign val="subscript"/>
        <sz val="13"/>
        <color theme="1"/>
        <rFont val="Times New Roman"/>
        <family val="1"/>
      </rPr>
      <t>i</t>
    </r>
    <r>
      <rPr>
        <b/>
        <sz val="13"/>
        <color theme="1"/>
        <rFont val="Times New Roman"/>
        <family val="1"/>
      </rPr>
      <t>)</t>
    </r>
  </si>
  <si>
    <t>The COs are linked to the POs as shown in the CO - PO mapping matrix. When designing the CO, Faculty members of each Course map their CO to the appropriate PO to ensure that all POs are delivered throughout the study.</t>
  </si>
  <si>
    <t xml:space="preserve">English General English </t>
  </si>
  <si>
    <t>Mathematics - DIFFERENTIAL EQUATIONS</t>
  </si>
  <si>
    <t>Analyze real world scenarios to recognize when ordinary differential equations(ODEs) or system of ODEs are appropriate, formulate problems about the scenarios, creatively model these scenarios (using technology, if appropriate) in order to solve the problems using multi approaches, judge if the results are reasonable and then interpret and clearly communicate the results. (K4)</t>
  </si>
  <si>
    <t>Construct ODEs and system of ODEs concepts that are encountered in the real world, understand and be able to communicate the underlying mathematics involved to help another person gain insight into the situation. (K3)</t>
  </si>
  <si>
    <t>Apply ODEs and systems of ODEs in various situations and use correct mathematical terminology, notation and symbolic process in order to engage in work, study and conversation on topics involving ODEs and system of ODEs with colleagues in the field of Mathematics, Science or Engineering. (K3)</t>
  </si>
  <si>
    <t>Physics - Mechanics &amp; Properties of matter</t>
  </si>
  <si>
    <t>INFORMATION AND COMMUNICATION TECHNOLOGY (ICT)</t>
  </si>
  <si>
    <t>Second Language - Sanskrit</t>
  </si>
  <si>
    <t>Describe Language and Literature of Sanskrit various genres of Sanskrit literature. (K2)</t>
  </si>
  <si>
    <t>Illustrate the ancient Sanskrit literature – the Grammar aspects of poetry. (K3)</t>
  </si>
  <si>
    <t>Produce moral values through teaching of Sanskrit poetry and other literature – such as Subhashithas, Panchatantra stories, etc. (K3)</t>
  </si>
  <si>
    <t>Develop functional Communication skills in Sanskrit Language. (K3)</t>
  </si>
  <si>
    <t>Describe Language and Literature of Telugu various genres of Telugu literature. (K2)</t>
  </si>
  <si>
    <t>Develop patriotism among the students to become a responsible citizens. (K3)</t>
  </si>
  <si>
    <t>Distinguish between ancient and modern Telugu poetry and understand basic grammar aspects. (K4)</t>
  </si>
  <si>
    <t>Produce moral values through teaching Telugu poetry and other vachana sahityam like kadhanika. (K3)</t>
  </si>
  <si>
    <t>Develop functional communication skills in mother tongue. (K3)</t>
  </si>
  <si>
    <t>Second Language - Telugu</t>
  </si>
  <si>
    <t>Determine the acceleration due to gravity(g) and radius of gyration(k) by compund pendulum. (K3)</t>
  </si>
  <si>
    <t>Determine the moment of Inertia(I) of a regular rectangular body by bifilar pendulum. (K3)</t>
  </si>
  <si>
    <t>Determine the Rigidity modulus (n) of the material of wire by Torsional pendulum.(K3)</t>
  </si>
  <si>
    <t>Justify the laws of vibration of stretched string - Sonometer. (K5)</t>
  </si>
  <si>
    <t>Estimate standard errors - simple pendulum. (K4)</t>
  </si>
  <si>
    <t>Measure the Yong's modulus of the material of a bar - Non-Uniform bending. (K5)</t>
  </si>
  <si>
    <t>Physics - Mechanics &amp; Properties of matter - Practical</t>
  </si>
  <si>
    <t>Course wise Attainment (Direct Method)</t>
  </si>
  <si>
    <t xml:space="preserve">Programme: MPCs </t>
  </si>
  <si>
    <t>Academic Year: 2020-21</t>
  </si>
  <si>
    <t>Semester : V</t>
  </si>
  <si>
    <t>Weightage: Theory :   Internal 25% &amp;  External 75%;     Practical : 100%</t>
  </si>
  <si>
    <t>Sno</t>
  </si>
  <si>
    <t>Course - (Number of Students)</t>
  </si>
  <si>
    <t>Mid (Internal) exam attainment</t>
  </si>
  <si>
    <t>Fraction of internal attainment as per weightage (25%) A</t>
  </si>
  <si>
    <t>Sem End (External) exam attainment</t>
  </si>
  <si>
    <t>Fraction of external attainment as per weightage (75%) B</t>
  </si>
  <si>
    <t>Final CO attainment of the Course (A+B)</t>
  </si>
  <si>
    <t>course wise outcomes rubrics</t>
  </si>
  <si>
    <t xml:space="preserve">Coursewise attainment is calculated separately for mid(Internal) examination and semister end(External) examination as per the table given below.  The weightage of internal examination and external examinations for theory are taken as 25% and 75% respectively. The weightage for practical is 100% </t>
  </si>
  <si>
    <t>Condition</t>
  </si>
  <si>
    <t>Attainment level</t>
  </si>
  <si>
    <t>If 80% students get above 50% marks</t>
  </si>
  <si>
    <t>3 (High)</t>
  </si>
  <si>
    <t>If 70% students get above 50% marks</t>
  </si>
  <si>
    <t>2(Moderate)</t>
  </si>
  <si>
    <t>If 60% students get above 50% marks</t>
  </si>
  <si>
    <t>1(Low)</t>
  </si>
  <si>
    <t>If less than 60%</t>
  </si>
  <si>
    <t>0 (Poor)</t>
  </si>
  <si>
    <t>COURSE WISE  PO ATTAINMENT (DIRECT METHOD)</t>
  </si>
  <si>
    <t>PO Attainment = ((Average of COs of a PO)/3) X Final CO attainment of the course</t>
  </si>
  <si>
    <t>Course</t>
  </si>
  <si>
    <t>Calculating PO Attainment (Direct Method)</t>
  </si>
  <si>
    <t xml:space="preserve">The PO attainment is calculated by using the predefined CO-PO mapping matrix and the value of the final CO attainment of the Course. </t>
  </si>
  <si>
    <t xml:space="preserve">The PO attainment is calculated by using the formula </t>
  </si>
  <si>
    <t>PO attainment = (Weight factor / 3) X Final CO attainment of the Course</t>
  </si>
  <si>
    <t>Weight factor = Average of COs of a PO</t>
  </si>
  <si>
    <r>
      <rPr>
        <b/>
        <sz val="13"/>
        <color theme="1"/>
        <rFont val="Times New Roman"/>
        <family val="1"/>
      </rPr>
      <t xml:space="preserve">Ex: </t>
    </r>
    <r>
      <rPr>
        <sz val="13"/>
        <color theme="1"/>
        <rFont val="Times New Roman"/>
        <family val="1"/>
      </rPr>
      <t>To calculate the PO attainment value of Numerical Analysis for PO 4</t>
    </r>
  </si>
  <si>
    <t>PO attainment for PO4= (1/3) X 2 = 0.67</t>
  </si>
  <si>
    <t>Maths - Differential Equations</t>
  </si>
  <si>
    <t>Indirect PO Attainment</t>
  </si>
  <si>
    <t>Survey</t>
  </si>
  <si>
    <t>Current Passing student</t>
  </si>
  <si>
    <t>Alumni</t>
  </si>
  <si>
    <t>Placement Officers</t>
  </si>
  <si>
    <t>Indirect Progress Attainment</t>
  </si>
  <si>
    <t>PO ATTAINMENT rubrics INDIRECT METHOD</t>
  </si>
  <si>
    <t>Calculating PO Attainment(Indirect method)</t>
  </si>
  <si>
    <t>Conditions</t>
  </si>
  <si>
    <t>Attainment Level</t>
  </si>
  <si>
    <t>This method is purely survey oriented, so the calculations are based on the data of the surveys collected from the following</t>
  </si>
  <si>
    <t>If 60% people strongly agree</t>
  </si>
  <si>
    <t>3  (High)</t>
  </si>
  <si>
    <t>If 60% people agree</t>
  </si>
  <si>
    <t>2  (Moderate)</t>
  </si>
  <si>
    <t>If 60% people moderately agree</t>
  </si>
  <si>
    <t>1  (Low)</t>
  </si>
  <si>
    <t>If 60% people disagree</t>
  </si>
  <si>
    <t>0  (Poor)</t>
  </si>
  <si>
    <t>Rubrics for calculating indirect attainment is shown in the table</t>
  </si>
  <si>
    <t xml:space="preserve">Course wise final PO Attaninment </t>
  </si>
  <si>
    <t>PO 1</t>
  </si>
  <si>
    <t>PO 2</t>
  </si>
  <si>
    <t>PO 3</t>
  </si>
  <si>
    <t>PO 4</t>
  </si>
  <si>
    <t>PO 5</t>
  </si>
  <si>
    <t>PO 6</t>
  </si>
  <si>
    <t>PO 7</t>
  </si>
  <si>
    <t>PO 8</t>
  </si>
  <si>
    <t>PO 9</t>
  </si>
  <si>
    <t>PO 10</t>
  </si>
  <si>
    <t>Physics - Mechanics &amp; Property of matter</t>
  </si>
  <si>
    <t>Physics - Mechanics &amp; Property of matter - Practical</t>
  </si>
  <si>
    <t>Direct</t>
  </si>
  <si>
    <t>Indirect</t>
  </si>
  <si>
    <t>Direct (80%)</t>
  </si>
  <si>
    <t>Indirect (20%)</t>
  </si>
  <si>
    <t>PO Attainment</t>
  </si>
  <si>
    <t>Computer Science - Problem solving in 'C'</t>
  </si>
  <si>
    <t>Demonstrate the working of a digital computer. (K3)</t>
  </si>
  <si>
    <t>Analyse a given problem and develop an algorithm to solve the problem. (K4)</t>
  </si>
  <si>
    <t>Apply the ‘C’ language constructs in the right way. (K3)</t>
  </si>
  <si>
    <t>Design, develop and test programs written in ‘C’. (K6)</t>
  </si>
  <si>
    <t>Develop problem solving, logic development techniques. (K3)</t>
  </si>
  <si>
    <t>Construct flowcharts/ develop algorithms for the given problems.(K3)</t>
  </si>
  <si>
    <t>Correlate the program with possible solutions. (K4)</t>
  </si>
  <si>
    <t>Test the program manually with some test data. (K4)</t>
  </si>
  <si>
    <t>Evaluate the program by executing it. (K5)</t>
  </si>
  <si>
    <t>Physics - Mechanics , Waves &amp; Oscillations</t>
  </si>
  <si>
    <t>Physics - Mechanics , Waves and Oscillations</t>
  </si>
  <si>
    <t>Infer the significance of value inputs in a classroom and start applying them in their life and profession. (K2)</t>
  </si>
  <si>
    <t>Distinguish between values and skills, happiness and accumulation of physical facilities the Self and the Body, Intention and Competence of an individual, etc. (K2)</t>
  </si>
  <si>
    <t>Describe the value of harmonious relationship based on trust and respect in their life and profession. (K2)</t>
  </si>
  <si>
    <t>Describe the role of a human being in ensuring harmony in society and nature. (K2)</t>
  </si>
  <si>
    <t>Distinguish between ethical and unethical practices, and start working out the strategy to actualize a harmonious environment wherever they work. (K2)</t>
  </si>
  <si>
    <t>HUMAN VALUES AND PROFESSIONAL ETHICS</t>
  </si>
  <si>
    <t>Human Values and Professional Ethics</t>
  </si>
  <si>
    <t>Second Language - Telugu - Poetry and Grammar</t>
  </si>
  <si>
    <t>Communcation and Soft Skills I</t>
  </si>
  <si>
    <t>Communication and Soft Skills I</t>
  </si>
  <si>
    <t>Computer Science - Problem solving in 'C' - Practical</t>
  </si>
  <si>
    <t>Develop programs in 'C' language.(K6)</t>
  </si>
  <si>
    <t>Physics - Mechanics, Waves and Oscillations</t>
  </si>
  <si>
    <t>Analysing the simple Harmonic Motion, characteristics. Determination of acceleration due to gravity ‘g’ by Compound pendulum &amp; rigidity modulus by Torsion pendulum. (K5)</t>
  </si>
  <si>
    <t>Apply the concept of damping to determine logarithmic decrement &amp; quality factor. Differential equation of forced harmonic oscillator and its equation and applied in daily life. (K4)</t>
  </si>
  <si>
    <t>Analyse the periodic functions like square wave, Saw tooth wave by using Fourier’s theorem.(K5)</t>
  </si>
  <si>
    <t>Basic understanding of Ultrasonics, different production methods and applications.(K3)</t>
  </si>
  <si>
    <t>Develop vocabulary building. (K3)</t>
  </si>
  <si>
    <t>Explain basic grammar rules. (K3)</t>
  </si>
  <si>
    <t>Explain Advanced grammar rules. (K3)</t>
  </si>
  <si>
    <t>Practice Listening Skills. (K3)</t>
  </si>
  <si>
    <t>Practice Reading Skills. (K3)</t>
  </si>
  <si>
    <t>Computer Science - Problem solving in 'C' - Practicals</t>
  </si>
  <si>
    <r>
      <t>·</t>
    </r>
    <r>
      <rPr>
        <sz val="7"/>
        <color theme="1"/>
        <rFont val="Times New Roman"/>
        <family val="1"/>
      </rPr>
      <t xml:space="preserve">         </t>
    </r>
    <r>
      <rPr>
        <sz val="12"/>
        <color theme="1"/>
        <rFont val="Times New Roman"/>
        <family val="1"/>
      </rPr>
      <t>Number of students is shown in brackets against each course.</t>
    </r>
  </si>
  <si>
    <t>Computer Science - Problem solving in 'C' - Practicals -  (103)</t>
  </si>
  <si>
    <t>** The courses CSS- I, HVPE do not have internal Examinations. External exam is conducted for 50 Marks for the aforesaid courses. Therefore attainments are calculated only for Semister end examinations.</t>
  </si>
  <si>
    <t>-</t>
  </si>
  <si>
    <t>Sem - II English  - General English</t>
  </si>
  <si>
    <t>Identify the differences between technology and India superstitions.(K3)</t>
  </si>
  <si>
    <t>Identify the custom of greetings of different cultures and how the practice of shaking hands ingrained in the blood of the Westerner. Develop their aesthetic skills and sense the sights, music and serenity of the Autumn Season.(K3)</t>
  </si>
  <si>
    <t>Explain the male chauvinism in a patriarchal society.(K2)</t>
  </si>
  <si>
    <t>Demonstrate how the greedy people face the tragic end. (K2)</t>
  </si>
  <si>
    <t>Demonstrate how rumours and lack of communication can cause many problems and be destructive. (K3)</t>
  </si>
  <si>
    <t>Develop dialogue delivery, reading skills and the system of marriage with economic security takes precedence over romance and love in Russain society. Assists pronunciation skills, speaking and writing skills with simple explanation of important grammatical items to enable the student to use language accurately and appropriately. (K3)</t>
  </si>
  <si>
    <r>
      <rPr>
        <b/>
        <sz val="13"/>
        <color theme="1"/>
        <rFont val="Times New Roman"/>
        <family val="1"/>
      </rPr>
      <t>WP</t>
    </r>
    <r>
      <rPr>
        <b/>
        <vertAlign val="subscript"/>
        <sz val="13"/>
        <color theme="1"/>
        <rFont val="Times New Roman"/>
        <family val="1"/>
      </rPr>
      <t>i</t>
    </r>
    <r>
      <rPr>
        <b/>
        <sz val="13"/>
        <color theme="1"/>
        <rFont val="Times New Roman"/>
        <family val="1"/>
      </rPr>
      <t xml:space="preserve"> = ∑</t>
    </r>
    <r>
      <rPr>
        <b/>
        <vertAlign val="superscript"/>
        <sz val="13"/>
        <color theme="1"/>
        <rFont val="Times New Roman"/>
        <family val="1"/>
      </rPr>
      <t>j</t>
    </r>
    <r>
      <rPr>
        <b/>
        <sz val="13"/>
        <color theme="1"/>
        <rFont val="Times New Roman"/>
        <family val="1"/>
      </rPr>
      <t xml:space="preserve"> (CO</t>
    </r>
    <r>
      <rPr>
        <b/>
        <vertAlign val="subscript"/>
        <sz val="13"/>
        <color theme="1"/>
        <rFont val="Times New Roman"/>
        <family val="1"/>
      </rPr>
      <t>j</t>
    </r>
    <r>
      <rPr>
        <b/>
        <sz val="13"/>
        <color theme="1"/>
        <rFont val="Times New Roman"/>
        <family val="1"/>
      </rPr>
      <t>)/4 (i=1 to 10 and j=1 to 4)</t>
    </r>
  </si>
  <si>
    <r>
      <rPr>
        <b/>
        <sz val="13"/>
        <color theme="1"/>
        <rFont val="Times New Roman"/>
        <family val="1"/>
      </rPr>
      <t>(Where WP</t>
    </r>
    <r>
      <rPr>
        <b/>
        <vertAlign val="subscript"/>
        <sz val="13"/>
        <color theme="1"/>
        <rFont val="Times New Roman"/>
        <family val="1"/>
      </rPr>
      <t>i</t>
    </r>
    <r>
      <rPr>
        <b/>
        <sz val="13"/>
        <color theme="1"/>
        <rFont val="Times New Roman"/>
        <family val="1"/>
      </rPr>
      <t xml:space="preserve"> is the Weight factor for Programme Outcome PO</t>
    </r>
    <r>
      <rPr>
        <b/>
        <vertAlign val="subscript"/>
        <sz val="13"/>
        <color theme="1"/>
        <rFont val="Times New Roman"/>
        <family val="1"/>
      </rPr>
      <t>i</t>
    </r>
    <r>
      <rPr>
        <b/>
        <sz val="13"/>
        <color theme="1"/>
        <rFont val="Times New Roman"/>
        <family val="1"/>
      </rPr>
      <t>)</t>
    </r>
  </si>
  <si>
    <t>Second Language - Sanskrit -PROSE AND GRAMMAR</t>
  </si>
  <si>
    <t>Differentiate the ancient and modern prose Texts in Sanskrit with emphasis on the prescribed ones. (K4)</t>
  </si>
  <si>
    <t>Compare the writing styles of different writers in Sanskrit. (K5)</t>
  </si>
  <si>
    <t>Develop Sanskrit vocabulary for better understanding and better communication. (K3)</t>
  </si>
  <si>
    <t>Illustrate the uses of Sanskrit language in modern world and apply the knowledge acquired to make basic conversation and basic writing in Sanskrit. (K3)(K4)</t>
  </si>
  <si>
    <t>Second Language -Telugu - PROSE AND GRAMMAR</t>
  </si>
  <si>
    <t>Illustrate language and literature of Telugu various genres of Telugu Literature. (K3)</t>
  </si>
  <si>
    <t>Develop moral values and develop social responsibility about nature. (K3)</t>
  </si>
  <si>
    <t>Develop social values and having knowledge about feminism. (K3)</t>
  </si>
  <si>
    <t>Describe the struggle of human’s to live in the society and have knowledge on vocabulary. (K2)</t>
  </si>
  <si>
    <t>Second Language - Telugu - PROSE AND GRAMMAR</t>
  </si>
  <si>
    <t>INFORMATION AND COMMUNICATION TECHNOLOGY (ICT) - I</t>
  </si>
  <si>
    <t>Explain the literature of social networks and their properties. (K2)</t>
  </si>
  <si>
    <t>Explain which network is suitable for whom. (K2)</t>
  </si>
  <si>
    <t>Develop skills to use various social networking sites like twitter, flickr, etc. (K3)</t>
  </si>
  <si>
    <t>Explain few GOI digital initiatives in higher education. (K2)</t>
  </si>
  <si>
    <t>Apply skills to use online forums, docs, spreadsheets, etc for communication, collaboration and research. (K3)</t>
  </si>
  <si>
    <t>Get acquainted with internet threats and security mechanisms.(K3)</t>
  </si>
  <si>
    <t>ENVIRONMENTAL STUDIES</t>
  </si>
  <si>
    <t>Explain the importance of natural resources like forest resources, water resources, mineral resources, food resources, energy resources and land resources.(3)</t>
  </si>
  <si>
    <t>Illustrate eco-systems, bio diversity and its conservation. (K4)</t>
  </si>
  <si>
    <t>Illustrate environmental pollution like air pollution, water pollution, soil pollution and noise pollution. (K4)   Explain the importance of solid waste management. (K3)    Explain disaster management. (K3)</t>
  </si>
  <si>
    <t>Illustrate social issues and environment protection act. (K4)</t>
  </si>
  <si>
    <t>Describe population explosion and its impact on environment. (K2)</t>
  </si>
  <si>
    <t>Explain the role of Information Technology in environment and human health. (K3)</t>
  </si>
  <si>
    <t>Maths - Abstract Algebra</t>
  </si>
  <si>
    <t>Assess properties implied by the definitions of groups and rings. (K5)</t>
  </si>
  <si>
    <t>Classify various canonical types of groups(including cyclic groups and groups of permutations).(K4)</t>
  </si>
  <si>
    <t>Analyze and demonstrate examples of subgroups, normal subgroups and quotient groups. (K4)</t>
  </si>
  <si>
    <t>Analyze and demonstrate examples of ideals and quotient rings. (K4)</t>
  </si>
  <si>
    <t>Apply the concepts of isomorphism and homomorphism for groups and rings. (K3)</t>
  </si>
  <si>
    <t>Compare rigorous proofs of propositions arising in the context of abstract algebra. (K3)</t>
  </si>
  <si>
    <t>Maths - Solid Geometry</t>
  </si>
  <si>
    <t>Physics - Wave Optics</t>
  </si>
  <si>
    <t>Describe the basic concepts of Thermodynamics and the kinetic theory of gases, transport phenomenon.(K2)</t>
  </si>
  <si>
    <t>Deduce the thermodynamic potentials and deriving the Maxwell’s equations, and their application to different thermodynamic systems. (K4)</t>
  </si>
  <si>
    <t>Explain interference and its applications. (K3)</t>
  </si>
  <si>
    <t>Demonstrate the concept of aberrations, their importance in camera and other lens systems. (K3)</t>
  </si>
  <si>
    <t>Physics - Wave Optics - Practical</t>
  </si>
  <si>
    <t>Determine the radius of curvature of a given convex lens - Newton's Rings. (K3)</t>
  </si>
  <si>
    <t>Estimate power of a prism. (K4)</t>
  </si>
  <si>
    <t>Determine wave length of light using diffraction grating - Minimum deviation method. (K3)</t>
  </si>
  <si>
    <t>Estimate the resolving power of a telescope. (K4)</t>
  </si>
  <si>
    <t>Determine the refractive Index of liquid - Boye's method. (K3)</t>
  </si>
  <si>
    <t>Determine the refractive Index of the material of a convex lens. (K3)</t>
  </si>
  <si>
    <t>Computer Science - Data structures using 'C'</t>
  </si>
  <si>
    <t>Explain how arrays, records, linked structures, stacks, queues, trees, and graphs are represented in memory and its applications. (K3)</t>
  </si>
  <si>
    <t>Develop programs that use arrays, records, linked structures, stacks, queues, trees, and graphs.(K3)</t>
  </si>
  <si>
    <t>Compare and contrast the benefits of dynamic and static data structures implementations.(K4)</t>
  </si>
  <si>
    <t>Describe the concept of recursion, give examples of its use, describe how it can be implemented using a stack. (K2)</t>
  </si>
  <si>
    <t>Discuss the computational efficiency of the principal algorithms for sorting, searching and hashing. (K2)</t>
  </si>
  <si>
    <t>Computer Science - Data structures using 'C' - Lab</t>
  </si>
  <si>
    <t>Construct flowcharts/Develop algorithms for the given problems. (K3)</t>
  </si>
  <si>
    <t>Develop programs using Data structures in 'C'. (K6)</t>
  </si>
  <si>
    <r>
      <rPr>
        <sz val="12"/>
        <color theme="1"/>
        <rFont val="Symbol"/>
        <family val="1"/>
        <charset val="2"/>
      </rPr>
      <t>·</t>
    </r>
    <r>
      <rPr>
        <sz val="7"/>
        <color theme="1"/>
        <rFont val="Times New Roman"/>
        <family val="1"/>
      </rPr>
      <t xml:space="preserve">         </t>
    </r>
    <r>
      <rPr>
        <sz val="12"/>
        <color theme="1"/>
        <rFont val="Times New Roman"/>
        <family val="1"/>
      </rPr>
      <t>Number of students is shown in brackets against each course.</t>
    </r>
  </si>
  <si>
    <t>* The courses Environmental Studies, ICT - I do not have internal Examinations. External exam is conducted for 50 Marks for the aforesaid courses. Therefore attainments are calculated only for Semister end examinations.</t>
  </si>
  <si>
    <t>Sanskrit</t>
  </si>
  <si>
    <t>Telugu</t>
  </si>
  <si>
    <t>Environmental Studies</t>
  </si>
  <si>
    <t>ICT - I</t>
  </si>
  <si>
    <t>Physics - Waves Optics</t>
  </si>
  <si>
    <t>Physics - Waves Optics Practical</t>
  </si>
  <si>
    <t>Computer Science - Data Structures using  'C'</t>
  </si>
  <si>
    <t>Computer Science - Data Structures using 'C' Practical</t>
  </si>
  <si>
    <t>ICT - II</t>
  </si>
  <si>
    <t>Computer Science - Data Structures using 'C'</t>
  </si>
  <si>
    <t>Computer Science - Data Structures using 'C' - Practicals</t>
  </si>
  <si>
    <t>Practice to overcome shyness. Practice etiquette and manners which are very important for a person to live in the society. Practice to be polite and courteous to others. (K3)</t>
  </si>
  <si>
    <t>Demonstrate the change of lifestyle, values, morals and the total change in the world. Teach them to be innocent, faithful and sincere with others. (K3)</t>
  </si>
  <si>
    <t>Demonstrate importance of respect and hard work, coupled with family tradition. (K3)</t>
  </si>
  <si>
    <t>Demonstrate the importance of mother/daughter relationship on different stages and aspects of life. (K4)</t>
  </si>
  <si>
    <t>Create the awareness on the evils of child marriage and the prevailing practice of bride price and also window remarriage. (K6)</t>
  </si>
  <si>
    <t>Explain how good study skills, just a minute talks and writing skills can increase students confidence, competence and self-esteem. (K2)</t>
  </si>
  <si>
    <t>Second Language - Sanskrit - Drama, Upanishad, Alankaras &amp; History of Sanskrit Literature</t>
  </si>
  <si>
    <t>Demonstrate the evolution of Sanskrit Drams Language, Character, Plot etc. used in Dramas. (K3)</t>
  </si>
  <si>
    <t>Explain the dialogues in Sanskrit drama with emphasis on vocabulary and understand how these help in spreading moral values and social messages. (K3)</t>
  </si>
  <si>
    <t>Distinguish the Vedic Sanskrit in Upanishads the literary Sanskrit used in Dramas.(K3)</t>
  </si>
  <si>
    <t>Correlate different language and grammatical aspects in Dramas. (K4)</t>
  </si>
  <si>
    <t>Second Language - Telugu - Poetry, Prose Prosody &amp; Figure of Speech</t>
  </si>
  <si>
    <t>Illustrate language and literature of Telugu various genres of Telugu literature. (K3)</t>
  </si>
  <si>
    <t>Produce humna values to eradicate social evils like untouchability and poverty. (K3)</t>
  </si>
  <si>
    <t>Describe the importance of mother tongue and personality development. (K2)</t>
  </si>
  <si>
    <t>Internet Fundamentals and Web Tools - ICT - II</t>
  </si>
  <si>
    <t>Explain the Fundamentals of Internet. (K3)</t>
  </si>
  <si>
    <t>Demonstrate the applications of Internet. (K3)</t>
  </si>
  <si>
    <t>Illustrate about E-mail. (K4)</t>
  </si>
  <si>
    <t>Demonstrate web applications, web terminologies, web browsers, URL, search engines, etc. (K3)</t>
  </si>
  <si>
    <t>Illustrate structure of HTML document. (K3)</t>
  </si>
  <si>
    <t>Communication and Soft Skills - II</t>
  </si>
  <si>
    <t>Practice the sounds of English. (K3)</t>
  </si>
  <si>
    <t>Practice accent and intonation. (K3)</t>
  </si>
  <si>
    <t>Facilitate conversation skills, interview skills , presentation skills and public speaking skills. (K6)</t>
  </si>
  <si>
    <t>Dramatize role play. (K3)                         Develop articulating and debating skills. (K5K6)  Practice  group discussion. (K3)</t>
  </si>
  <si>
    <t>Develop writing skills. (K3)</t>
  </si>
  <si>
    <t>Communication Soft Skills - II</t>
  </si>
  <si>
    <t>Mathematics - Abstract Algebra</t>
  </si>
  <si>
    <t>Physics - Wave Optics lab</t>
  </si>
  <si>
    <t>Determine refractive Index of liquid - Boye's method. (K3)</t>
  </si>
  <si>
    <t>Determine the Resolving power of a telescope. (K3)</t>
  </si>
  <si>
    <t>Determine the wave length of light using diffraction grating - Minimum deviation method. (K3)</t>
  </si>
  <si>
    <t>Determine radius of curvature of a given convex lens - Newton's Rings. (K3)</t>
  </si>
  <si>
    <t>Determine the spherical and Chromatic aberrations produced by a think lens. (K4)</t>
  </si>
  <si>
    <t>Determine Dispersive power of prism by using spectrometer. (K3)</t>
  </si>
  <si>
    <t>Physics - Wave Optics Lab</t>
  </si>
  <si>
    <t>Computer Science - OOPs Java</t>
  </si>
  <si>
    <t>Explain the concept and underlying principles of Object-Oriented Programming. (K3)</t>
  </si>
  <si>
    <t>Demonstrate how Object-Oriented concepts are incorporated into the Java programming language. (K3)</t>
  </si>
  <si>
    <t>Develop problem-solving and programming skills using OOP concept. (K3)</t>
  </si>
  <si>
    <t>Develop programming skills in the Java language. (K3)</t>
  </si>
  <si>
    <t>Computer Science - OOPs Java - Lab</t>
  </si>
  <si>
    <t>Construct flowcharts/develop algorithms for the given problems. (K3)</t>
  </si>
  <si>
    <t>Develop programs in Java. (K6)</t>
  </si>
  <si>
    <t>Correlate the program with possible solutions.(K4)</t>
  </si>
  <si>
    <t>Computer Science - OOPs in Java - Lab</t>
  </si>
  <si>
    <t>Semester : VI</t>
  </si>
  <si>
    <t>** The courses CSS- II, ICT - II do not have internal Examinations. External exam is conducted for 50 Marks for the aforesaid courses. Therefore attainments are calculated only for Semister end examinations.</t>
  </si>
  <si>
    <t>Computer Science - OOPs in Java</t>
  </si>
  <si>
    <t>Computer Science - OOPs in Java - Practicals</t>
  </si>
  <si>
    <t>Communicatin and Soft Skills</t>
  </si>
  <si>
    <t>Physics - Wave Optics - Practicals</t>
  </si>
  <si>
    <t>Communication and Soft Skills - III</t>
  </si>
  <si>
    <t>Develop soft skills like positive attitude, body language, SWOT/SWOC analysis, emotional intellIgence, etiquette. (K6)</t>
  </si>
  <si>
    <t>Demonstrate paragraph writing. (K3)</t>
  </si>
  <si>
    <t>Produce paraphrasing and summarising techniques. (K6)</t>
  </si>
  <si>
    <t>Develop formal and informal letter writing and illustrate E-Correspondence.(K3)</t>
  </si>
  <si>
    <t>Prepare resume and curriculum vitae and covering letters. (K6)</t>
  </si>
  <si>
    <t>Analytical Skills</t>
  </si>
  <si>
    <t>Entrepreneurship</t>
  </si>
  <si>
    <t>Classify entrepreneurships and explain the characteristics of Entrepreneur. (K3,K4)</t>
  </si>
  <si>
    <t>Develop methods for idea generation and make opportunity assessment. (K6)</t>
  </si>
  <si>
    <t>Develop project formulation and prepare project report. (K6)</t>
  </si>
  <si>
    <t>Illustrate Institution supporting small business enterprises. (K4)</t>
  </si>
  <si>
    <t>Explain the Government policy and taxation benefits. (K3)</t>
  </si>
  <si>
    <t>Leadership Education</t>
  </si>
  <si>
    <t>Mathematics - Real Analysis</t>
  </si>
  <si>
    <t>Describe the real line as a complete, ordered field. (K2)</t>
  </si>
  <si>
    <t>Determine the basic topological properties of subsets of the real numbers. (K3)</t>
  </si>
  <si>
    <t>Apply the definitions of convergence to sequences, series and functions.(K3)</t>
  </si>
  <si>
    <t>Determine the continuity, differentiability and integrability of functions defined on subsets of the real line. (K3)</t>
  </si>
  <si>
    <t>Apply the Mean Value Theorem and the Fundamental Theorem of Calculus to problems in the context of real analysis. (K3)</t>
  </si>
  <si>
    <t>Produce rigorous proofs of results that arise in the context of real analysis. (K3)</t>
  </si>
  <si>
    <t>Maths - Real Analysis</t>
  </si>
  <si>
    <t>Physics - Thermodynamics &amp; Radiation Physics</t>
  </si>
  <si>
    <t>Explain the concept of low temperature Physics and its applications. (K3)</t>
  </si>
  <si>
    <t>Determine different laws and formulae in Quantum theory of radiation and measurement of radiation by using different Pyrometers. (K3)</t>
  </si>
  <si>
    <t>Explain diffraction and basic understanding of Holography. (K3)</t>
  </si>
  <si>
    <t>Demonstrate the polarization and different methods of conversion of unpolarized light into polarized light. Basics of Fiber optics. (K3)</t>
  </si>
  <si>
    <t>Physics - Thermodynamics &amp; Radiation Physics - Lab</t>
  </si>
  <si>
    <t>Determine heating efficiency of electric kettle by varying voltages. (K3)</t>
  </si>
  <si>
    <t>Estimate the Temperature, characteristics of Thermister. (K4)</t>
  </si>
  <si>
    <t>Determine Plank's Constant. (K3)</t>
  </si>
  <si>
    <t>Determine Stefan's constant. (K3)</t>
  </si>
  <si>
    <t>Measure Thermal conductivity of a bad conductor by Lee's Methods. (K5)</t>
  </si>
  <si>
    <t xml:space="preserve">Computer Science - Data Structures using Java </t>
  </si>
  <si>
    <t>Computer Science - Data Structures Using Java</t>
  </si>
  <si>
    <r>
      <rPr>
        <sz val="13"/>
        <color theme="1"/>
        <rFont val="Times New Roman"/>
        <family val="1"/>
      </rPr>
      <t>WP</t>
    </r>
    <r>
      <rPr>
        <vertAlign val="subscript"/>
        <sz val="13"/>
        <color theme="1"/>
        <rFont val="Times New Roman"/>
        <family val="1"/>
      </rPr>
      <t>i</t>
    </r>
    <r>
      <rPr>
        <sz val="13"/>
        <color theme="1"/>
        <rFont val="Times New Roman"/>
        <family val="1"/>
      </rPr>
      <t xml:space="preserve"> = ∑</t>
    </r>
    <r>
      <rPr>
        <vertAlign val="superscript"/>
        <sz val="13"/>
        <color theme="1"/>
        <rFont val="Times New Roman"/>
        <family val="1"/>
      </rPr>
      <t>j</t>
    </r>
    <r>
      <rPr>
        <sz val="13"/>
        <color theme="1"/>
        <rFont val="Times New Roman"/>
        <family val="1"/>
      </rPr>
      <t xml:space="preserve"> (CO</t>
    </r>
    <r>
      <rPr>
        <vertAlign val="subscript"/>
        <sz val="13"/>
        <color theme="1"/>
        <rFont val="Times New Roman"/>
        <family val="1"/>
      </rPr>
      <t>j</t>
    </r>
    <r>
      <rPr>
        <sz val="13"/>
        <color theme="1"/>
        <rFont val="Times New Roman"/>
        <family val="1"/>
      </rPr>
      <t>)/4 (i=1 to 10 and j=1 to 4)</t>
    </r>
  </si>
  <si>
    <r>
      <rPr>
        <sz val="13"/>
        <color theme="1"/>
        <rFont val="Times New Roman"/>
        <family val="1"/>
      </rPr>
      <t>(Where WP</t>
    </r>
    <r>
      <rPr>
        <vertAlign val="subscript"/>
        <sz val="13"/>
        <color theme="1"/>
        <rFont val="Times New Roman"/>
        <family val="1"/>
      </rPr>
      <t>i</t>
    </r>
    <r>
      <rPr>
        <sz val="13"/>
        <color theme="1"/>
        <rFont val="Times New Roman"/>
        <family val="1"/>
      </rPr>
      <t xml:space="preserve"> is the Weight factor for Programme Outcome PO</t>
    </r>
    <r>
      <rPr>
        <vertAlign val="subscript"/>
        <sz val="13"/>
        <color theme="1"/>
        <rFont val="Times New Roman"/>
        <family val="1"/>
      </rPr>
      <t>i</t>
    </r>
    <r>
      <rPr>
        <sz val="13"/>
        <color theme="1"/>
        <rFont val="Times New Roman"/>
        <family val="1"/>
      </rPr>
      <t>)</t>
    </r>
  </si>
  <si>
    <t>Computer Science - Data Structures using Java Lab</t>
  </si>
  <si>
    <t>Develop programs in Data Structures using Java. (K6)</t>
  </si>
  <si>
    <t>Computer Science - Data Structures Using Java Lab</t>
  </si>
  <si>
    <t>Mid(Internal) exam attainment</t>
  </si>
  <si>
    <t>Sem end(External) exam attainment</t>
  </si>
  <si>
    <t>* CSS - III</t>
  </si>
  <si>
    <t>* Analytical Skills</t>
  </si>
  <si>
    <t>* Entrepreneurship</t>
  </si>
  <si>
    <t>* Leadership Education</t>
  </si>
  <si>
    <t>Physics - Thermodynamics &amp; Radiation Physics - Practical</t>
  </si>
  <si>
    <t>Computer Science - Data Structures using Java</t>
  </si>
  <si>
    <t>Computer Science - Data Structures using Java - Practical</t>
  </si>
  <si>
    <t xml:space="preserve">In the final Semester the students can choose three electives either from Physics, Mathematics or Computer Science </t>
  </si>
  <si>
    <t>* The courses CSS- III, Analytical Skills, Entrepreneurship and Leadership Skills do not have internal Examinations. External exam is conducted for 50 Marks for the aforesaid courses. Therefore attainments are calculated only for Semister end examinations.</t>
  </si>
  <si>
    <t>CSS - III</t>
  </si>
  <si>
    <t>Enrepreneurship</t>
  </si>
  <si>
    <t>Physics - Thermodynamics and Radiation Physics</t>
  </si>
  <si>
    <t>Physics - Thermodynamics and Radiation Physics - Practial</t>
  </si>
  <si>
    <t>1. Current Passing out students, 2. Alumni, 3. Employers/Placement Officers/ HRs of the Organisations</t>
  </si>
  <si>
    <t>Maths - Real Anlaysis</t>
  </si>
  <si>
    <t>Physics - Thermo Dynamics &amp; Radiation Physics</t>
  </si>
  <si>
    <t>Physics - Thermo Dynamics &amp; Radiation Physics - Practical</t>
  </si>
  <si>
    <t>Maths V -Ring Theory &amp; Vector Calculus</t>
  </si>
  <si>
    <t>Assess properties implied by the definitions of rings. (K5)</t>
  </si>
  <si>
    <t>Analyze and demonstrate examples of ideals and quotient rings.(K4)</t>
  </si>
  <si>
    <t>Discuss the various integral domain in ring. (K2)</t>
  </si>
  <si>
    <t>Compute the concepts of isomorphism and homomorphism for rings. (K3)</t>
  </si>
  <si>
    <t>Compute rigorous proofs of propositions arising in the context of rings. (K3)</t>
  </si>
  <si>
    <t>Discuss the Scalar and vector valued functions of 2 and 3 variables and surfaces, and in turn the geometry of surfaces. (K2)</t>
  </si>
  <si>
    <t>Maths V - Ring Theory &amp; Vector Calculus</t>
  </si>
  <si>
    <t>Maths VI - Linear Algebra</t>
  </si>
  <si>
    <t>Solve systems of linear equations. (K3)</t>
  </si>
  <si>
    <t>Analyze vectors in Rn geometrically and algebraically. (K4)</t>
  </si>
  <si>
    <t>Apply the concepts of the terms span, linear independence, basis and dimension to various vector spaces and subspaces.</t>
  </si>
  <si>
    <t>Apply matrix algebra and the related matrices to linear transformations. (K3)</t>
  </si>
  <si>
    <t>Compute the use eigen vectors and eigen values. (K3)</t>
  </si>
  <si>
    <t>Determine and use orthogonality. (K3)</t>
  </si>
  <si>
    <t>Physics V - Electricity Magnetism and Electronics</t>
  </si>
  <si>
    <t>Deduce Gauss’s law and its applications of electrostatics &amp; basics of dielectrics.</t>
  </si>
  <si>
    <t>Analyse the electric &amp; magnetic fields and understand the Biot savart’s law and apply it to long straight wire &amp; solenoid. (K4)</t>
  </si>
  <si>
    <t>Define the basic laws of electricity and magnetism, deduce Maxwell equations and analyse the production of electromagnetic waves. (K1)(K4)</t>
  </si>
  <si>
    <t>Describe basic concepts of electronics, working of p-n junction diodes and analysis of transistor configurations. (K2)</t>
  </si>
  <si>
    <t>Physics V - Electricity Magnetism &amp; Electronics</t>
  </si>
  <si>
    <t>Physics V - Electricity Magnetism and Electronics - Practical</t>
  </si>
  <si>
    <t>Determine the figure of merit of Moving Coil Galvonameter. (K3)</t>
  </si>
  <si>
    <t>Measure Q-factor using L-C-R Series resonance.(K5)</t>
  </si>
  <si>
    <t>Frequency of  AC Sonometer.</t>
  </si>
  <si>
    <t xml:space="preserve"> Magnetic field along the axis of a circular coil carrying current.</t>
  </si>
  <si>
    <t>Measure the specific resistance of the material of a given wire using Garey Foster's Bridge. (K5).</t>
  </si>
  <si>
    <t>Justify  Kirchoff’s Laws. (K4)</t>
  </si>
  <si>
    <t>Physics V - Electricity Magnetism &amp; Electronics - Practicals</t>
  </si>
  <si>
    <t xml:space="preserve">Physics VI -  Modern Physics </t>
  </si>
  <si>
    <t>Describe evolution of atomic models spectra of different elements, the effect of electric and magnetic field on the spectra. (K2)</t>
  </si>
  <si>
    <t>Describe properties of the nucleus and the models associated with it. (K2)</t>
  </si>
  <si>
    <t>Explain the theories behind the alpha and beta decays. Different detectors used to detect alpha, beta &amp; gamma radiations. (K3)</t>
  </si>
  <si>
    <t>Describe the crystal structure and also experimental study of it. (K2)</t>
  </si>
  <si>
    <t>Explain the basic theories of superconductivity. (K3)</t>
  </si>
  <si>
    <t>Physics VI - Modern Physics</t>
  </si>
  <si>
    <t>Physics VI -  Modern Physics  - Practical</t>
  </si>
  <si>
    <t>Determination of specific charge e/m of an electron – Thomson method.</t>
  </si>
  <si>
    <t>Determination of Plank’s Constant by using Photo voltaic cell.</t>
  </si>
  <si>
    <t>Determination of M and H by using deflection magneto meter and vibration magnetometer</t>
  </si>
  <si>
    <t>Energy gap of semiconductor by using junction diode.</t>
  </si>
  <si>
    <t>Verification of De’Morgans theorem.</t>
  </si>
  <si>
    <t>Determination of Mutual Inductance by using ballistic Galvonameter.</t>
  </si>
  <si>
    <t>Physics VI - Modern Physics - Practical</t>
  </si>
  <si>
    <t>Computer Science V - Database Management System</t>
  </si>
  <si>
    <t>Determine database structure and its design. (K3)</t>
  </si>
  <si>
    <t xml:space="preserve">Explain different data models used for database design. (K3) </t>
  </si>
  <si>
    <t>Correlate database transactions and data recovery. (K4)</t>
  </si>
  <si>
    <t>Employ DML, DDL, DCL commands to manipulate data in the database. (K3)</t>
  </si>
  <si>
    <t>Computer Science V - Database Management System - Practical</t>
  </si>
  <si>
    <t>Construct ER diagrams for train services, hospital administration etc. (K3)</t>
  </si>
  <si>
    <t>Create College database and establish relationships between tables. (K6)</t>
  </si>
  <si>
    <t>Develop programs in PL SQL to demonstrate various aspects of DBMS. (K3)</t>
  </si>
  <si>
    <t>Create Reports based on different queries. (K6)</t>
  </si>
  <si>
    <t>Apply DBMS concepts for different applications. (K3)</t>
  </si>
  <si>
    <t>Write a Stored procedure to process students results. (K6)</t>
  </si>
  <si>
    <t>Computer Science VI - Software Engineering</t>
  </si>
  <si>
    <t>Ability to deduce and specify requirements of the software projects. (K4)</t>
  </si>
  <si>
    <t>Analyse software requirements with existing tools. (K4)</t>
  </si>
  <si>
    <t>Differentiate different testing methodologies and apply the basic project management practices in real life projects. (K4)</t>
  </si>
  <si>
    <t>Adapt himself/herself to work in a team as well as independently on software projects. (K6)</t>
  </si>
  <si>
    <t>Computer Science V - Software Engineering</t>
  </si>
  <si>
    <t>Computer Science VI - Software Engineering - Project</t>
  </si>
  <si>
    <t>Develop skills to work in emerging/latest technologies. (K6)</t>
  </si>
  <si>
    <t>Apply theoretical and practical tools/techniques to solve life problems. (K3)</t>
  </si>
  <si>
    <t>Plan, analyse, design and implement the project. (K4,K5, K6)</t>
  </si>
  <si>
    <t>Computer Science V - Software Engineering - Project</t>
  </si>
  <si>
    <t>Electricity Magnetism and Electronics Practicals</t>
  </si>
  <si>
    <t>Physics VI - Modern Physics Practicals</t>
  </si>
  <si>
    <t>Computer Science V - Database Management Systems</t>
  </si>
  <si>
    <t>Database Management Systems Practicals</t>
  </si>
  <si>
    <t>Software Engineering Practicals</t>
  </si>
  <si>
    <r>
      <rPr>
        <b/>
        <sz val="13"/>
        <color theme="1"/>
        <rFont val="Times New Roman"/>
        <family val="1"/>
      </rPr>
      <t>· </t>
    </r>
    <r>
      <rPr>
        <sz val="13"/>
        <color theme="1"/>
        <rFont val="Times New Roman"/>
        <family val="1"/>
      </rPr>
      <t>        Number of students is shown in brackets against each course.</t>
    </r>
  </si>
  <si>
    <t>Modern Physics Practicals</t>
  </si>
  <si>
    <t>Mathematics - NUMERICAL ANALYSIS(ELECTIVE- 1)</t>
  </si>
  <si>
    <t>Mathematics - NUMERICAL ANALYSIS(ELECTIVE)</t>
  </si>
  <si>
    <t>Mathematics - ADVANCED NUMERICAL ANALYSIS (ELECTIVE - 1)</t>
  </si>
  <si>
    <t xml:space="preserve">Apply basic numerical methods and the theory behind them, related to numerical differentiation, numerical integration and solving. </t>
  </si>
  <si>
    <t>Apply Least Squares Method to curve fit data using several types of curves (straight line, second degree parabola, power curve, exponential curve).(K3)</t>
  </si>
  <si>
    <t>Solve the selected class of differential equations using Taylor, Picards, Euler’s, Runge Kutta, Adams and Milne’s. (K3)</t>
  </si>
  <si>
    <t>Mathematics - ADVANCED NUMERICAL ANALYSIS</t>
  </si>
  <si>
    <t>Mathematics - SPECIAL FUNCTIONS (ELECTIVE - 2)</t>
  </si>
  <si>
    <t>Apply integral calculus and special functions of various problem and to know the application of some basic mathematical methods via all these special functions.</t>
  </si>
  <si>
    <t>Classify and explain the functions of different types of differential equations. (K2)</t>
  </si>
  <si>
    <t>Interpret purpose and functions of the gamma and beta functions.(K2)</t>
  </si>
  <si>
    <t>Apply the gamma function, beta function and special functions to evaluate different types of integral calculus problems. (K3)</t>
  </si>
  <si>
    <t>Mathematics  - SPECIAL FUNCTIONS(Eclective - 2)</t>
  </si>
  <si>
    <t>Mathematics - PROJECT (ELECTIVE - 3)</t>
  </si>
  <si>
    <t>Mathematics - PROJECT WORK (Elective - 3)</t>
  </si>
  <si>
    <t>Physics - RENEWABLE ENERGY (ELECTIVE- 1)</t>
  </si>
  <si>
    <t>Demonstrate different forms of energy resources and its role in economic development. (K3)</t>
  </si>
  <si>
    <t>Describe the effects of environmental degradation, global warming, nuclear power generation.(K2)</t>
  </si>
  <si>
    <t>Correlate Solar, Wind, Ocean, Hydrogen energy conversions. (K4)</t>
  </si>
  <si>
    <t>Analyse the conversion of bio mass into fuels, biomass plants types and design. (K4)</t>
  </si>
  <si>
    <t>Physics - RENEWALBLE ENERGY (Elective - 1)</t>
  </si>
  <si>
    <t>Physics - RENEWABLE ENERGY (ELECTIVE- 1) - Lab</t>
  </si>
  <si>
    <t>Measure V-I characteristics of Solar cell. (K5)</t>
  </si>
  <si>
    <t>Illustrate the effect of input light intensity of the performance of solar cell. (K4)</t>
  </si>
  <si>
    <t>Determine the constant of Ballistic Galvonameter by standard condenser method. (K3)</t>
  </si>
  <si>
    <t>Measure resonance frequency of Phase Shift Oscillator. (K5)</t>
  </si>
  <si>
    <t>Illustrate characteristics of Wind. (K4)</t>
  </si>
  <si>
    <t>Evaluate the performance of Solar cooker. (K5)</t>
  </si>
  <si>
    <t>Physics - RENEWALBLE ENERGY (Elective - 1) - Lab</t>
  </si>
  <si>
    <t>Physics - SOLAR THERMAL &amp; PHOTOVOLATAIC ASPECTS (ELECTIVE- 2)</t>
  </si>
  <si>
    <t>Explain basics of solar radiations and solar intensity measurements. (K2)</t>
  </si>
  <si>
    <t>Classify design and performance parameters of concentrating collectors. (K4)(K6)</t>
  </si>
  <si>
    <t>Analyze the fabrication of different types of solar cells. (K5)</t>
  </si>
  <si>
    <t>Physics - SOLAR THERMAL AND PHOTOVOLTAIC ASPECTS (Elective 1)</t>
  </si>
  <si>
    <t xml:space="preserve">The Program Outcomes(POs)/ Program Specific Outcomes(PSOs) are the qualities that must be imbibed in the graduates by the time of completion of their program. At the end of each program, the PO/PSO assessment is done from the CO attainment of all curricular components. </t>
  </si>
  <si>
    <t>Physics - SOLAR THERMAL &amp; PHOTOVOLTAIC ASPECTS (ELECTIVE- 2) - Lab</t>
  </si>
  <si>
    <t>Measure Solar constant using Angstron Pyrheliometer. (K5)</t>
  </si>
  <si>
    <t>Measure Tilt angle using Solar Photo voltaic panel. (K5)</t>
  </si>
  <si>
    <t>Determine Voltage &amp; Current Solar Photo Voltaic panel in series. (K3)</t>
  </si>
  <si>
    <t>Determine Voltage &amp; current Solar Photo Voltaic panel in Parallel. (K3)</t>
  </si>
  <si>
    <t>Physics - SOLAR THERMAL AND PHOTOVOLTAIC ASPECTS (Elective 1) - Lab</t>
  </si>
  <si>
    <t>Physics - WIND, HYDRO &amp; OCEAN ENERGIES(ELECTIVE- 2)</t>
  </si>
  <si>
    <t>Describe wind generation, meteorology of wind and classify wind energy convertors. (K2)(K4)</t>
  </si>
  <si>
    <t>Demonstrate construction and working of wind turbine and its characteristics. (K3)</t>
  </si>
  <si>
    <t>Classify the technology process of Ocean, thermal and tidal energy conversion. (K4)</t>
  </si>
  <si>
    <t>Physics - WIND, HYDRO &amp; OCEAN ENERGIES (Elective 2)</t>
  </si>
  <si>
    <t>Physics - WIND, HYDRO &amp; OCEAN ENERGIES(ELECTIVE- 2) - Lab</t>
  </si>
  <si>
    <t>Estimate wind speed using anemometer. (K4)</t>
  </si>
  <si>
    <t>Determine the characteristics of wind generator turbine. (K3)</t>
  </si>
  <si>
    <t>Evaluate performance of vertical and horizontal axis wind turbine. (K5)</t>
  </si>
  <si>
    <t>Estimate electric power output using Wind turbine. (K4)</t>
  </si>
  <si>
    <t>Physics - WIND, HYDRO &amp; OCEAN ENERGIES (Elective 2) - Lab</t>
  </si>
  <si>
    <t>Physics - ENERGY STORAGE DEVICES (ELECTIVE- 3)</t>
  </si>
  <si>
    <t>Analyse different modes of energy storage. (K4)</t>
  </si>
  <si>
    <t>Analyse different types of electro chemical energy storage systems. (K4)</t>
  </si>
  <si>
    <t>Demonstrate fuel cell components, principle and it’s working. (K3)</t>
  </si>
  <si>
    <t>Classify different types of fuel cells and the problems with fuel cells and their applications. (K4)</t>
  </si>
  <si>
    <t>Physics - ENERGY STORAGE DEVICES (Elective 3)</t>
  </si>
  <si>
    <t>Analyse charge and discharge characteristics of a storage battery. (K4)</t>
  </si>
  <si>
    <t>Analyse charge and discharge characteristics of a storage capacitor. (K4)</t>
  </si>
  <si>
    <t>Analyse charge and discharge characteristics of NI-Cd battery using solar photo voltaic cell. (K4)</t>
  </si>
  <si>
    <t>Computer Science - WEB TECHNOLOGIES (ELECTIVE)</t>
  </si>
  <si>
    <t>Demonstrate the web architecture and web services. (K3)</t>
  </si>
  <si>
    <t>Practice latest web technologies and tools by conducting experiments. (K3)</t>
  </si>
  <si>
    <t>Design interactive web pages using HTML and style sheets. (K6)</t>
  </si>
  <si>
    <t>Determine the framework and building blocks of .NET Integrated Development Environment. (K3)</t>
  </si>
  <si>
    <t>Prepare solutions by identifying and formulating IT related problems. (K6)</t>
  </si>
  <si>
    <t>Computer Science - WEB TECHNOLOGIES(Elective)</t>
  </si>
  <si>
    <t>Computer Science - WEB TECHNOLOGIES (ELECTIVE) - Lab</t>
  </si>
  <si>
    <t>Create forms using HTML. (K6)</t>
  </si>
  <si>
    <t>Create Files using HTML.  (K6)</t>
  </si>
  <si>
    <t>Create Style sheets using HTML. (K6)</t>
  </si>
  <si>
    <t>Create tables using HTML.(K6)</t>
  </si>
  <si>
    <t>Create Web pages using HTML.(K6)</t>
  </si>
  <si>
    <t>Computer Science - WEB TECHNOLOGIES(Elective) - Lab</t>
  </si>
  <si>
    <t>Computer Science - DISTRIBUTED SYSTEMS (ELECTIVE- 1)</t>
  </si>
  <si>
    <t>Create models for distributed systems. (K6)</t>
  </si>
  <si>
    <t>Apply different techniques learned in the distributed system. (K4)</t>
  </si>
  <si>
    <t>Develop the concepts of Inter-process communication. (K3)</t>
  </si>
  <si>
    <t>Develop the concepts of Distributed Mutual Exclusion and Distributed Deadlock Detection algorithm. (K3)</t>
  </si>
  <si>
    <t>Computer Science - DISTRIBUTED SYSTEMS (Elective 2)</t>
  </si>
  <si>
    <t>Computer Science - DISTRIBUTED SYSTEMS (ELECTIVE- 1) - Lab</t>
  </si>
  <si>
    <t>Demonstrate the basic aspects of distributed system. (K3)</t>
  </si>
  <si>
    <t>Demonstrate the basic concepts of middleware, middle ware technology. (K3)</t>
  </si>
  <si>
    <t>Develop Interprocess communication using RPC, RMI. (K6)</t>
  </si>
  <si>
    <t>Develop distributed mutual exclusion and distributed deadlock detection. (K6)</t>
  </si>
  <si>
    <t>Demonstrate process migration. (K3)</t>
  </si>
  <si>
    <t>Computer Science - DISTRIBUTED SYSTEMS (Elective 2) - Lab</t>
  </si>
  <si>
    <t>Computer Science - CLOUD COMPUTING (ELECTIVE- 2)</t>
  </si>
  <si>
    <t>Compare the strengths and limitations of cloud computing. (K4)</t>
  </si>
  <si>
    <t>Illustrate the architecture, infrastructure and delivery models of cloud computing. (K4)</t>
  </si>
  <si>
    <t>Apply suitable virtualization concept. (K5)</t>
  </si>
  <si>
    <t>Devise the appropriate cloud player, Programming Models and approach. (K4)</t>
  </si>
  <si>
    <t>Correlate the core issues of cloud computing such as security, privacy and interoperability.(K4)</t>
  </si>
  <si>
    <t>Design Cloud Services and Set a private cloud. (K6)</t>
  </si>
  <si>
    <t>Computer Science - CLOUD COMPUTING(Elective 2)</t>
  </si>
  <si>
    <t>Computer Science - CLOUD COMPUTING (ELECTIVE- 2) - Lab</t>
  </si>
  <si>
    <t>Demonstrate Clout Architecture. (K3)</t>
  </si>
  <si>
    <t>Create and run virtual machines on opensource OS. (K6)</t>
  </si>
  <si>
    <t>Develop infrastructure, storage as a service. (K6)</t>
  </si>
  <si>
    <t>Illustrate the services of cloud. (K3)</t>
  </si>
  <si>
    <t>Computer Science - PROJECT (ELECTIVE- 3)</t>
  </si>
  <si>
    <t>Develop programming language concepts, particularly Java and Object-oriented concepts. (K3)</t>
  </si>
  <si>
    <t>Plan, analyze, design and implement a software project or gather knowledge over the field of research and design or plan about the proposed work. (K4,K6)</t>
  </si>
  <si>
    <t>Demonstrate the ability to locate and use technical information from multiple sources.(K3)</t>
  </si>
  <si>
    <t>Demonstrate the ability to communicate effectively in speech and writing. (K3)</t>
  </si>
  <si>
    <t>Organise to work as a team and focus on getting a working project done on time with each student being held accountable for their part of the project. (K4)</t>
  </si>
  <si>
    <t>Demonstrate software development cycle with emphasis on different processes – requirements, design and implementation phases. (K3,K4,K5,K6)</t>
  </si>
  <si>
    <t>Computer Science - PROJECT(Elective - 3)</t>
  </si>
  <si>
    <t>Maths 7(Numerical Analysis)- (84)</t>
  </si>
  <si>
    <t>Physics 7 (Renewable Energy) – (84)</t>
  </si>
  <si>
    <t>Physics Practical 7 – (84)</t>
  </si>
  <si>
    <t>Computer Science 7 – (84)</t>
  </si>
  <si>
    <t xml:space="preserve">CS Practical 7(Web Technologies) – (84) </t>
  </si>
  <si>
    <t>Maths(Advanced Numerical Analysis) - Elective 1 – (21)</t>
  </si>
  <si>
    <t>Maths(Special Functions) – Elective 2 - (21)</t>
  </si>
  <si>
    <t>Maths Project work – Elective 3 - (21)</t>
  </si>
  <si>
    <t>Physics (Solar thermal and photo voltaic aspects) Elective 1 – (14)</t>
  </si>
  <si>
    <t>Physics (Solar thermal and photo voltaic aspects) Practical – (14)</t>
  </si>
  <si>
    <t>Physics(Wind, hydro and ocean energies) – Elective 2 - (14)</t>
  </si>
  <si>
    <t>Physics(Wind, hydro and ocean energies)-Practical - (14)</t>
  </si>
  <si>
    <t xml:space="preserve">Physics(energy storage devices)- Elective 3 - (14) </t>
  </si>
  <si>
    <t xml:space="preserve">Physics(energy storage devices) – Practical - (14) </t>
  </si>
  <si>
    <t>Computer Science(Distributed Systems) Elective 1 – (49)</t>
  </si>
  <si>
    <t>Computer Science(Distributed Systems) – Practical - (49)</t>
  </si>
  <si>
    <t>Computer Science(Cloud Computing) – Elective 2 - (49)</t>
  </si>
  <si>
    <t>Computer Science(Cloud Computing) – Practical - (49)</t>
  </si>
  <si>
    <t>Computer science(Project) – (49)</t>
  </si>
  <si>
    <r>
      <rPr>
        <b/>
        <sz val="13"/>
        <color theme="1"/>
        <rFont val="Times New Roman"/>
        <family val="1"/>
      </rPr>
      <t>Weightage :</t>
    </r>
    <r>
      <rPr>
        <sz val="13"/>
        <color theme="1"/>
        <rFont val="Times New Roman"/>
        <family val="1"/>
      </rPr>
      <t xml:space="preserve"> Direct attainment 80%, Indirect attainment 20% </t>
    </r>
  </si>
  <si>
    <t>Computer Science - Computer Fundamentals</t>
  </si>
  <si>
    <t>Computer Science - Computer Fundamentals - Practicals</t>
  </si>
  <si>
    <t>Illustrate the various resources of knowledge that Abdul Kalam points out and how the world has changed during the last century. (K3)</t>
  </si>
  <si>
    <t>Infer the importance of mother tongue and the role of English or any other foreign language in our lives. (K2)</t>
  </si>
  <si>
    <t xml:space="preserve"> Develop decision making skills and thinking ability to convey their ideas without any confusion. (K3)</t>
  </si>
  <si>
    <t>Infer the unconditional and unflinching love of mother towards her children and also learn the Indianess and illustrate the importance of parents. (K2)</t>
  </si>
  <si>
    <t>Develop a mechanism to regain hope and how to overcome the critical situations in life. (K3)</t>
  </si>
  <si>
    <t>Develop reading skills and to know the moral of the drama i.e., the value of true friendship and love. Practice pronunciation, speaking and writing skills with simple discussion and explanation of important grammatical items to enable the students to use language accurately and appropriately. (K3)</t>
  </si>
  <si>
    <t>Description</t>
  </si>
  <si>
    <t>Semester : I</t>
  </si>
  <si>
    <t>Semester : II</t>
  </si>
  <si>
    <t>Semester : III</t>
  </si>
  <si>
    <t>Semester : IV</t>
  </si>
  <si>
    <t>Characteristics of Programme Outcomes</t>
  </si>
  <si>
    <t>PSO1</t>
  </si>
  <si>
    <t>PSO2</t>
  </si>
  <si>
    <t>PSO3</t>
  </si>
  <si>
    <t/>
  </si>
  <si>
    <t>COs Average</t>
  </si>
  <si>
    <t>Sem II COs Average</t>
  </si>
  <si>
    <t>Sem III COs Average</t>
  </si>
  <si>
    <r>
      <t xml:space="preserve">PO Attainment = ((Average of COs of a PO)/3) </t>
    </r>
    <r>
      <rPr>
        <b/>
        <sz val="14"/>
        <color theme="1"/>
        <rFont val="Calibri"/>
        <family val="2"/>
      </rPr>
      <t>×</t>
    </r>
    <r>
      <rPr>
        <b/>
        <sz val="14"/>
        <color theme="1"/>
        <rFont val="Times New Roman"/>
        <family val="1"/>
      </rPr>
      <t xml:space="preserve"> Final CO attainment of the course)</t>
    </r>
  </si>
  <si>
    <t>Attainment</t>
  </si>
  <si>
    <t>Sem End</t>
  </si>
  <si>
    <t>Mid</t>
  </si>
  <si>
    <t>Computers 4</t>
  </si>
  <si>
    <t>Computers 4 prac</t>
  </si>
  <si>
    <t>Physics 4 prac</t>
  </si>
  <si>
    <t>Physics 4</t>
  </si>
  <si>
    <t>Maths 4</t>
  </si>
  <si>
    <t>Sem IV COs Average</t>
  </si>
  <si>
    <t>CSS 3</t>
  </si>
  <si>
    <t>Leadership Skills</t>
  </si>
  <si>
    <t>Sem VI COs Average</t>
  </si>
  <si>
    <t>Sem V COs Average</t>
  </si>
  <si>
    <t>Maths 5</t>
  </si>
  <si>
    <t>Maths 6</t>
  </si>
  <si>
    <t>Physics 5</t>
  </si>
  <si>
    <t>Physics 5 prac</t>
  </si>
  <si>
    <t>Physics 6</t>
  </si>
  <si>
    <t>Physics 6 prac</t>
  </si>
  <si>
    <t>Computers 5</t>
  </si>
  <si>
    <t>Computers 5 prac</t>
  </si>
  <si>
    <t>Computers 6</t>
  </si>
  <si>
    <t>Computers 6 prac</t>
  </si>
  <si>
    <t>100(&gt;80%)</t>
  </si>
  <si>
    <t>60(&lt;60%)</t>
  </si>
  <si>
    <t>66(&gt;80%)</t>
  </si>
  <si>
    <t>16(&gt;80%)</t>
  </si>
  <si>
    <t>61(&gt;70%)</t>
  </si>
  <si>
    <t>13(&gt;60%)</t>
  </si>
  <si>
    <t>89(&gt;80%)</t>
  </si>
  <si>
    <t>96(&gt;80%)</t>
  </si>
  <si>
    <t>67(&gt;60%)</t>
  </si>
  <si>
    <t>63(&gt;60%)</t>
  </si>
  <si>
    <t>43(&lt;60%)</t>
  </si>
  <si>
    <t>80(&gt;70%)</t>
  </si>
  <si>
    <t>97(&gt;80%)</t>
  </si>
  <si>
    <t>65(&gt;60%)</t>
  </si>
  <si>
    <t>101(&gt;80%)</t>
  </si>
  <si>
    <t>66 (&gt;80%)</t>
  </si>
  <si>
    <t>16 (&gt;80%)</t>
  </si>
  <si>
    <t>63 (&gt;60%)</t>
  </si>
  <si>
    <t>English - (93)</t>
  </si>
  <si>
    <t>Sanskrit - (73)</t>
  </si>
  <si>
    <t>Telugu - (20)</t>
  </si>
  <si>
    <t>Environmental Studies - (93)</t>
  </si>
  <si>
    <t>ICT - I - (93)</t>
  </si>
  <si>
    <t>Maths - Solid Geometry - (93)</t>
  </si>
  <si>
    <t>Physics - Wave Optics - (93)</t>
  </si>
  <si>
    <t>Physics - Wave Optics Practicals - (93)</t>
  </si>
  <si>
    <t>Computer Science - Data Structures using 'C' - (93)</t>
  </si>
  <si>
    <t>Computer Science - Data Structures using 'C' Practicals - (93)</t>
  </si>
  <si>
    <t>English - (88)</t>
  </si>
  <si>
    <t>Second Language - Sanskrit - (70)</t>
  </si>
  <si>
    <t>Second Language - Telugu - (18)</t>
  </si>
  <si>
    <t>**Communication Soft Skills - II - (88)</t>
  </si>
  <si>
    <t>**ICT -II - (88)</t>
  </si>
  <si>
    <t>Physics - Wave Optics - (88)</t>
  </si>
  <si>
    <t>Physics - Wave Optics - Practical - (88)</t>
  </si>
  <si>
    <t>Computer Science - OOPs in Java - (88)</t>
  </si>
  <si>
    <t>Computer Science - OOPs in Java - Practicals - (88)</t>
  </si>
  <si>
    <t>91 (&gt;80%)</t>
  </si>
  <si>
    <t>71 (&gt;70%)</t>
  </si>
  <si>
    <t>70 (&gt;80%)</t>
  </si>
  <si>
    <t>67 (&gt;80%)</t>
  </si>
  <si>
    <t xml:space="preserve">15 (&gt;70%) </t>
  </si>
  <si>
    <t>77 (&gt;80%)</t>
  </si>
  <si>
    <t>88 (&gt;80%)</t>
  </si>
  <si>
    <t>73 (&gt;70%)</t>
  </si>
  <si>
    <t>74 (&gt;70%)</t>
  </si>
  <si>
    <t>72 (&gt;70%)</t>
  </si>
  <si>
    <t>82 (&gt;80%)</t>
  </si>
  <si>
    <t>Number of students who scored above 50% marks</t>
  </si>
  <si>
    <t>85 (&gt;80%)</t>
  </si>
  <si>
    <t>53 (&lt;60%)</t>
  </si>
  <si>
    <t>86 (&gt;80%)</t>
  </si>
  <si>
    <t>70 (&gt;=80%)</t>
  </si>
  <si>
    <t xml:space="preserve">62 (&gt;80%) </t>
  </si>
  <si>
    <t>15  (&gt;80%)</t>
  </si>
  <si>
    <t>12  (&gt;60%)</t>
  </si>
  <si>
    <t>72  (&gt;80%)</t>
  </si>
  <si>
    <t>83  (&gt;80%)</t>
  </si>
  <si>
    <t>79 (&gt;80%)</t>
  </si>
  <si>
    <t>64 (&gt;70%)</t>
  </si>
  <si>
    <t>71  (&gt;80%)</t>
  </si>
  <si>
    <t>65 (&gt;70%)</t>
  </si>
  <si>
    <t>86  (&gt;80%)</t>
  </si>
  <si>
    <t>81  (&gt;80%)</t>
  </si>
  <si>
    <t>66 (&gt;70%)</t>
  </si>
  <si>
    <t>88  (&gt;80%)</t>
  </si>
  <si>
    <t xml:space="preserve">82  (&gt;80%) </t>
  </si>
  <si>
    <t>* Analytical Skills - (88)</t>
  </si>
  <si>
    <t>* Entrepreneurship - (88)</t>
  </si>
  <si>
    <t>* Leadership Education - (88)</t>
  </si>
  <si>
    <t>Maths - Real Analysis - (88)</t>
  </si>
  <si>
    <t>Physics - Thermodynamics &amp; Radiation Physics - (88)</t>
  </si>
  <si>
    <t>Physics - Thermodynamics &amp; Radiation Physics - Practical - (88)</t>
  </si>
  <si>
    <t>Computer Science - Data Structures using Java - (88)</t>
  </si>
  <si>
    <t>Computer Science - Data Structures using Java - Practical - (88)</t>
  </si>
  <si>
    <t>58  (&lt;60%)</t>
  </si>
  <si>
    <t>75  (&gt;80%)</t>
  </si>
  <si>
    <t xml:space="preserve">65 (&gt;70%) </t>
  </si>
  <si>
    <t>70  (&gt;=80%)</t>
  </si>
  <si>
    <t>74  (&gt;80%)</t>
  </si>
  <si>
    <t>36 (&lt;60%)</t>
  </si>
  <si>
    <t>84  (&gt;80%)</t>
  </si>
  <si>
    <t>34 (&lt;60%)</t>
  </si>
  <si>
    <t>S.No</t>
  </si>
  <si>
    <t>71 (&gt;80%)</t>
  </si>
  <si>
    <t>57 (&gt;60%)</t>
  </si>
  <si>
    <t>76 (&gt;80%)</t>
  </si>
  <si>
    <t>63 (&gt;70%)</t>
  </si>
  <si>
    <t>74 (&gt;80%)</t>
  </si>
  <si>
    <t>73 (&gt;80%)</t>
  </si>
  <si>
    <t>83 (&gt;80%)</t>
  </si>
  <si>
    <t>49 (&lt;60%)</t>
  </si>
  <si>
    <t>84 (&gt;80%)</t>
  </si>
  <si>
    <t>67 (&gt;70%)</t>
  </si>
  <si>
    <t>78 (&gt;80%)</t>
  </si>
  <si>
    <t>14 (&lt;60%)</t>
  </si>
  <si>
    <t>13 (&gt;60%)</t>
  </si>
  <si>
    <t>5 (&lt;60%)</t>
  </si>
  <si>
    <t>6 (&lt;60%)</t>
  </si>
  <si>
    <t>18 (&gt;80%)</t>
  </si>
  <si>
    <t>17 (&gt;80%)</t>
  </si>
  <si>
    <t>14 (&gt;80%)</t>
  </si>
  <si>
    <t>10 (&gt;70%)</t>
  </si>
  <si>
    <t>11 (&gt;70%)</t>
  </si>
  <si>
    <t>12 (&gt;80%)</t>
  </si>
  <si>
    <t>49 (&gt;80%)</t>
  </si>
  <si>
    <t>Maths V - Ring Theory &amp; Vector Calculus - (88)</t>
  </si>
  <si>
    <t>Maths VI - Linear Algebra - (88)</t>
  </si>
  <si>
    <t>Physics V - Electricity Magnetism and Electronics - (88)</t>
  </si>
  <si>
    <t>Electricity Magnetism and Electronics Practicals - (88)</t>
  </si>
  <si>
    <t>Physics VI - Modern Physics - (88)</t>
  </si>
  <si>
    <t>Physics VI - Modern Physics Practicals - (88)</t>
  </si>
  <si>
    <t>Computer Science V - Database Management Systems - (88)</t>
  </si>
  <si>
    <t>Database Management Systems Practicals - (88)</t>
  </si>
  <si>
    <t>Computer Science VI - Software Engineering - (88)</t>
  </si>
  <si>
    <t>Software Engineering Practicals - (88)</t>
  </si>
  <si>
    <t>* CSS - III - (88)</t>
  </si>
  <si>
    <t>Maths - Abstract Algebra - (88)</t>
  </si>
  <si>
    <t>Maths 7(Numerical Analysis) - (84)</t>
  </si>
  <si>
    <t>Physics(Wind, hydro and ocean energies) - Practical - (14)</t>
  </si>
  <si>
    <t xml:space="preserve">Physics(energy storage devices) - Elective 3 - (14) </t>
  </si>
  <si>
    <t>Computer Science(Distributed Systems) - Elective 1 – (49)</t>
  </si>
  <si>
    <t>Physics (Solar thermal and photo voltaic aspects) - Elective 1 – (14)</t>
  </si>
  <si>
    <t>Physics (Solar thermal and photo voltaic aspects) - Practical – (14)</t>
  </si>
  <si>
    <t>English - (103)</t>
  </si>
  <si>
    <t>Second Language - Sanskrit - (83)</t>
  </si>
  <si>
    <t>Second Language - Telugu - (20)</t>
  </si>
  <si>
    <t>Human Values and Professional Ethics - (103)</t>
  </si>
  <si>
    <t>CSS - I - (103)</t>
  </si>
  <si>
    <t>Maths - Differential Equations - (103)</t>
  </si>
  <si>
    <t>Physics - Mechanics &amp; Properties of matter - (103)</t>
  </si>
  <si>
    <t>Physics - Mechanics &amp; Properties of matter - Practical - (103)</t>
  </si>
  <si>
    <t>Computer Science - Problem solving in 'C' - (103)</t>
  </si>
  <si>
    <t>Computer Science - Problem solving in 'C' - Practicals  - (103)</t>
  </si>
  <si>
    <t>Physics - Mechanics &amp; Properties of matter -  (103)</t>
  </si>
  <si>
    <t>Computer Science - Problem solving in 'C' -  (103)</t>
  </si>
  <si>
    <t>Communication Soft Skills - II - (88)</t>
  </si>
  <si>
    <t>ICT -II - (88)</t>
  </si>
</sst>
</file>

<file path=xl/styles.xml><?xml version="1.0" encoding="utf-8"?>
<styleSheet xmlns="http://schemas.openxmlformats.org/spreadsheetml/2006/main">
  <fonts count="58">
    <font>
      <sz val="11"/>
      <color theme="1"/>
      <name val="Calibri"/>
      <family val="2"/>
      <scheme val="minor"/>
    </font>
    <font>
      <sz val="11"/>
      <color theme="0"/>
      <name val="Calibri"/>
      <family val="2"/>
      <scheme val="minor"/>
    </font>
    <font>
      <sz val="20"/>
      <name val="Algerian"/>
      <family val="5"/>
    </font>
    <font>
      <sz val="12"/>
      <color theme="1"/>
      <name val="Times New Roman"/>
      <family val="1"/>
    </font>
    <font>
      <sz val="13"/>
      <color theme="1"/>
      <name val="Times New Roman"/>
      <family val="1"/>
    </font>
    <font>
      <b/>
      <sz val="14"/>
      <color theme="1"/>
      <name val="Times New Roman"/>
      <family val="1"/>
    </font>
    <font>
      <b/>
      <sz val="12"/>
      <color theme="1"/>
      <name val="Calibri"/>
      <family val="2"/>
    </font>
    <font>
      <sz val="13"/>
      <color theme="1"/>
      <name val="Calibri"/>
      <family val="2"/>
    </font>
    <font>
      <b/>
      <sz val="14"/>
      <name val="Times New Roman"/>
      <family val="1"/>
    </font>
    <font>
      <b/>
      <sz val="13"/>
      <color theme="1"/>
      <name val="Times New Roman"/>
      <family val="1"/>
    </font>
    <font>
      <sz val="14"/>
      <name val="Algerian"/>
      <family val="5"/>
    </font>
    <font>
      <sz val="13"/>
      <name val="Times New Roman"/>
      <family val="1"/>
    </font>
    <font>
      <b/>
      <sz val="13"/>
      <name val="Times New Roman"/>
      <family val="1"/>
    </font>
    <font>
      <b/>
      <sz val="18"/>
      <color rgb="FFC00000"/>
      <name val="Algerian"/>
      <family val="5"/>
    </font>
    <font>
      <b/>
      <sz val="14"/>
      <color theme="1"/>
      <name val="Cambria"/>
      <family val="1"/>
    </font>
    <font>
      <b/>
      <sz val="18"/>
      <name val="Algerian"/>
      <family val="5"/>
    </font>
    <font>
      <b/>
      <sz val="11"/>
      <name val="Times New Roman"/>
      <family val="1"/>
    </font>
    <font>
      <sz val="11"/>
      <color theme="1"/>
      <name val="Times New Roman"/>
      <family val="1"/>
    </font>
    <font>
      <b/>
      <sz val="12"/>
      <name val="Times New Roman"/>
      <family val="1"/>
    </font>
    <font>
      <b/>
      <vertAlign val="subscript"/>
      <sz val="13"/>
      <color theme="1"/>
      <name val="Times New Roman"/>
      <family val="1"/>
    </font>
    <font>
      <b/>
      <vertAlign val="superscript"/>
      <sz val="13"/>
      <color theme="1"/>
      <name val="Times New Roman"/>
      <family val="1"/>
    </font>
    <font>
      <b/>
      <sz val="16"/>
      <color theme="1"/>
      <name val="Times New Roman"/>
      <family val="1"/>
    </font>
    <font>
      <b/>
      <sz val="11"/>
      <color theme="0"/>
      <name val="Calibri"/>
      <family val="2"/>
      <scheme val="minor"/>
    </font>
    <font>
      <sz val="16"/>
      <color theme="1"/>
      <name val="Algerian"/>
      <family val="5"/>
    </font>
    <font>
      <sz val="13"/>
      <color theme="1"/>
      <name val="Calibri"/>
      <family val="2"/>
      <scheme val="minor"/>
    </font>
    <font>
      <b/>
      <sz val="16"/>
      <color rgb="FF7030A0"/>
      <name val="Algerian"/>
      <family val="5"/>
    </font>
    <font>
      <sz val="11"/>
      <name val="Times New Roman"/>
      <family val="1"/>
    </font>
    <font>
      <sz val="18"/>
      <color theme="1"/>
      <name val="Algerian"/>
      <family val="5"/>
    </font>
    <font>
      <b/>
      <sz val="12"/>
      <color theme="1"/>
      <name val="Times New Roman"/>
      <family val="1"/>
    </font>
    <font>
      <sz val="11"/>
      <color rgb="FF9C6500"/>
      <name val="Calibri"/>
      <family val="2"/>
      <scheme val="minor"/>
    </font>
    <font>
      <sz val="11"/>
      <color rgb="FF3F3F76"/>
      <name val="Calibri"/>
      <family val="2"/>
      <scheme val="minor"/>
    </font>
    <font>
      <b/>
      <sz val="20"/>
      <color theme="1"/>
      <name val="Times New Roman"/>
      <family val="1"/>
    </font>
    <font>
      <b/>
      <sz val="15"/>
      <name val="Cambria"/>
      <family val="1"/>
      <scheme val="major"/>
    </font>
    <font>
      <sz val="15"/>
      <color theme="1"/>
      <name val="Times New Roman"/>
      <family val="1"/>
    </font>
    <font>
      <sz val="16"/>
      <color theme="1"/>
      <name val="Times New Roman"/>
      <family val="1"/>
    </font>
    <font>
      <b/>
      <sz val="14"/>
      <name val="Cambria"/>
      <family val="1"/>
      <scheme val="major"/>
    </font>
    <font>
      <sz val="11"/>
      <name val="Cambria"/>
      <family val="1"/>
      <scheme val="major"/>
    </font>
    <font>
      <b/>
      <sz val="11"/>
      <name val="Cambria"/>
      <family val="1"/>
      <scheme val="major"/>
    </font>
    <font>
      <sz val="12"/>
      <color theme="1"/>
      <name val="Symbol"/>
      <family val="1"/>
      <charset val="2"/>
    </font>
    <font>
      <sz val="7"/>
      <color theme="1"/>
      <name val="Times New Roman"/>
      <family val="1"/>
    </font>
    <font>
      <b/>
      <sz val="13"/>
      <name val="Cambria"/>
      <family val="1"/>
      <scheme val="major"/>
    </font>
    <font>
      <sz val="13"/>
      <name val="Cambria"/>
      <family val="1"/>
      <scheme val="major"/>
    </font>
    <font>
      <b/>
      <sz val="16"/>
      <color theme="1"/>
      <name val="Cambria"/>
      <family val="1"/>
      <scheme val="major"/>
    </font>
    <font>
      <b/>
      <sz val="16"/>
      <color theme="1"/>
      <name val="Algerian"/>
      <family val="5"/>
    </font>
    <font>
      <b/>
      <sz val="14"/>
      <color theme="1"/>
      <name val="Cambria"/>
      <family val="1"/>
      <scheme val="major"/>
    </font>
    <font>
      <b/>
      <sz val="12"/>
      <color theme="1"/>
      <name val="Cambria"/>
      <family val="1"/>
    </font>
    <font>
      <b/>
      <sz val="16"/>
      <color theme="1"/>
      <name val="Cambria"/>
      <family val="1"/>
    </font>
    <font>
      <sz val="14"/>
      <color theme="1"/>
      <name val="Times New Roman"/>
      <family val="1"/>
    </font>
    <font>
      <sz val="12"/>
      <name val="Times New Roman"/>
      <family val="1"/>
    </font>
    <font>
      <b/>
      <sz val="18"/>
      <color theme="1"/>
      <name val="Algerian"/>
      <family val="5"/>
    </font>
    <font>
      <b/>
      <sz val="18"/>
      <color theme="1"/>
      <name val="Cambria"/>
      <family val="1"/>
    </font>
    <font>
      <sz val="12"/>
      <color theme="1"/>
      <name val="Calibri"/>
      <family val="2"/>
      <scheme val="minor"/>
    </font>
    <font>
      <vertAlign val="subscript"/>
      <sz val="13"/>
      <color theme="1"/>
      <name val="Times New Roman"/>
      <family val="1"/>
    </font>
    <font>
      <vertAlign val="superscript"/>
      <sz val="13"/>
      <color theme="1"/>
      <name val="Times New Roman"/>
      <family val="1"/>
    </font>
    <font>
      <sz val="11"/>
      <color theme="1"/>
      <name val="Calibri"/>
      <family val="2"/>
      <scheme val="minor"/>
    </font>
    <font>
      <b/>
      <sz val="14"/>
      <color theme="1"/>
      <name val="Calibri"/>
      <family val="2"/>
    </font>
    <font>
      <b/>
      <sz val="16"/>
      <name val="Times New Roman"/>
      <family val="1"/>
    </font>
    <font>
      <b/>
      <sz val="18"/>
      <color theme="1"/>
      <name val="Cambria"/>
      <family val="1"/>
      <scheme val="major"/>
    </font>
  </fonts>
  <fills count="25">
    <fill>
      <patternFill patternType="none"/>
    </fill>
    <fill>
      <patternFill patternType="gray125"/>
    </fill>
    <fill>
      <patternFill patternType="solid">
        <fgColor theme="7"/>
        <bgColor indexed="64"/>
      </patternFill>
    </fill>
    <fill>
      <patternFill patternType="solid">
        <fgColor theme="7" tint="0.59996337778862885"/>
        <bgColor indexed="64"/>
      </patternFill>
    </fill>
    <fill>
      <patternFill patternType="solid">
        <fgColor theme="8"/>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39997558519241921"/>
        <bgColor indexed="64"/>
      </patternFill>
    </fill>
    <fill>
      <patternFill patternType="solid">
        <fgColor rgb="FFFFEB9C"/>
        <bgColor indexed="64"/>
      </patternFill>
    </fill>
    <fill>
      <patternFill patternType="solid">
        <fgColor rgb="FFFFCC99"/>
        <bgColor indexed="64"/>
      </patternFill>
    </fill>
    <fill>
      <patternFill patternType="solid">
        <fgColor theme="4" tint="0.59996337778862885"/>
        <bgColor indexed="64"/>
      </patternFill>
    </fill>
    <fill>
      <patternFill patternType="solid">
        <fgColor theme="0"/>
        <bgColor indexed="64"/>
      </patternFill>
    </fill>
    <fill>
      <patternFill patternType="solid">
        <fgColor theme="9" tint="-0.24994659260841701"/>
        <bgColor indexed="64"/>
      </patternFill>
    </fill>
    <fill>
      <patternFill patternType="solid">
        <fgColor rgb="FFFFFF00"/>
        <bgColor indexed="64"/>
      </patternFill>
    </fill>
    <fill>
      <patternFill patternType="solid">
        <fgColor theme="2" tint="-0.49995422223578601"/>
        <bgColor indexed="64"/>
      </patternFill>
    </fill>
    <fill>
      <patternFill patternType="solid">
        <fgColor rgb="FF92D050"/>
        <bgColor indexed="64"/>
      </patternFill>
    </fill>
    <fill>
      <patternFill patternType="solid">
        <fgColor rgb="FF00B050"/>
        <bgColor indexed="64"/>
      </patternFill>
    </fill>
    <fill>
      <patternFill patternType="solid">
        <fgColor theme="6" tint="-0.24994659260841701"/>
        <bgColor indexed="64"/>
      </patternFill>
    </fill>
  </fills>
  <borders count="18">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auto="1"/>
      </left>
      <right/>
      <top style="thin">
        <color auto="1"/>
      </top>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auto="1"/>
      </bottom>
      <diagonal/>
    </border>
  </borders>
  <cellStyleXfs count="17">
    <xf numFmtId="0" fontId="0" fillId="0" borderId="0"/>
    <xf numFmtId="0" fontId="1" fillId="2" borderId="0" applyNumberFormat="0" applyBorder="0" applyAlignment="0" applyProtection="0"/>
    <xf numFmtId="0" fontId="54"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54" fillId="7" borderId="0" applyNumberFormat="0" applyBorder="0" applyAlignment="0" applyProtection="0"/>
    <xf numFmtId="0" fontId="1" fillId="8" borderId="0" applyNumberFormat="0" applyBorder="0" applyAlignment="0" applyProtection="0"/>
    <xf numFmtId="0" fontId="22" fillId="9" borderId="1" applyNumberFormat="0" applyAlignment="0" applyProtection="0"/>
    <xf numFmtId="0" fontId="54" fillId="10" borderId="2"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9" fillId="15" borderId="0" applyNumberFormat="0" applyBorder="0" applyAlignment="0" applyProtection="0"/>
    <xf numFmtId="0" fontId="30" fillId="16" borderId="3" applyNumberFormat="0" applyAlignment="0" applyProtection="0"/>
    <xf numFmtId="0" fontId="54" fillId="17" borderId="0" applyNumberFormat="0" applyBorder="0" applyAlignment="0" applyProtection="0"/>
  </cellStyleXfs>
  <cellXfs count="193">
    <xf numFmtId="0" fontId="0" fillId="0" borderId="0" xfId="0"/>
    <xf numFmtId="0" fontId="3" fillId="0" borderId="0" xfId="0" applyFont="1"/>
    <xf numFmtId="0" fontId="3" fillId="0" borderId="0" xfId="0" applyFont="1" applyAlignment="1">
      <alignment wrapText="1"/>
    </xf>
    <xf numFmtId="0" fontId="3" fillId="7" borderId="0" xfId="0" applyFont="1" applyFill="1"/>
    <xf numFmtId="0" fontId="3" fillId="7" borderId="0" xfId="0" applyFont="1" applyFill="1" applyAlignment="1">
      <alignment wrapText="1"/>
    </xf>
    <xf numFmtId="0" fontId="8" fillId="6" borderId="4" xfId="5" applyFont="1" applyBorder="1"/>
    <xf numFmtId="0" fontId="4" fillId="7" borderId="4" xfId="6" applyFont="1" applyBorder="1" applyAlignment="1">
      <alignment wrapText="1"/>
    </xf>
    <xf numFmtId="0" fontId="4" fillId="7" borderId="4" xfId="6" applyFont="1" applyBorder="1" applyAlignment="1">
      <alignment horizontal="justify"/>
    </xf>
    <xf numFmtId="0" fontId="2" fillId="18" borderId="0" xfId="5" applyFont="1" applyFill="1" applyBorder="1" applyAlignment="1">
      <alignment horizontal="center" vertical="center" wrapText="1"/>
    </xf>
    <xf numFmtId="0" fontId="11" fillId="8" borderId="4" xfId="7" applyFont="1" applyBorder="1" applyAlignment="1">
      <alignment vertical="center" wrapText="1"/>
    </xf>
    <xf numFmtId="0" fontId="11" fillId="8" borderId="4" xfId="7" applyFont="1" applyBorder="1" applyAlignment="1">
      <alignment horizontal="justify" vertical="center"/>
    </xf>
    <xf numFmtId="0" fontId="8" fillId="4" borderId="4" xfId="3" applyFont="1" applyBorder="1"/>
    <xf numFmtId="0" fontId="8" fillId="4" borderId="4" xfId="3" applyFont="1" applyBorder="1" applyAlignment="1">
      <alignment horizontal="center"/>
    </xf>
    <xf numFmtId="0" fontId="11" fillId="5" borderId="4" xfId="4" applyFont="1" applyBorder="1" applyAlignment="1">
      <alignment horizontal="left" vertical="center" wrapText="1"/>
    </xf>
    <xf numFmtId="0" fontId="4" fillId="0" borderId="0" xfId="0" applyFont="1" applyAlignment="1">
      <alignment horizontal="center" wrapText="1"/>
    </xf>
    <xf numFmtId="0" fontId="0" fillId="0" borderId="0" xfId="0" applyAlignment="1"/>
    <xf numFmtId="0" fontId="8" fillId="2" borderId="4" xfId="1" applyFont="1" applyBorder="1"/>
    <xf numFmtId="0" fontId="16" fillId="2" borderId="4" xfId="1" applyFont="1" applyBorder="1" applyAlignment="1">
      <alignment textRotation="90"/>
    </xf>
    <xf numFmtId="0" fontId="16" fillId="2" borderId="4" xfId="1" applyFont="1" applyBorder="1"/>
    <xf numFmtId="0" fontId="54" fillId="3" borderId="4" xfId="2" applyBorder="1"/>
    <xf numFmtId="0" fontId="4" fillId="0" borderId="0" xfId="0" applyFont="1" applyAlignment="1">
      <alignment horizontal="justify"/>
    </xf>
    <xf numFmtId="0" fontId="17" fillId="3" borderId="4" xfId="2" applyFont="1" applyBorder="1" applyAlignment="1">
      <alignment horizontal="left"/>
    </xf>
    <xf numFmtId="0" fontId="17" fillId="3" borderId="4" xfId="2" applyFont="1" applyBorder="1"/>
    <xf numFmtId="0" fontId="18" fillId="2" borderId="0" xfId="1" applyFont="1"/>
    <xf numFmtId="2" fontId="54" fillId="3" borderId="4" xfId="2" applyNumberFormat="1" applyBorder="1"/>
    <xf numFmtId="0" fontId="4" fillId="0" borderId="0" xfId="0" applyFont="1" applyAlignment="1">
      <alignment wrapText="1"/>
    </xf>
    <xf numFmtId="0" fontId="8" fillId="18" borderId="5" xfId="3" applyFont="1" applyFill="1" applyBorder="1" applyAlignment="1">
      <alignment horizontal="center"/>
    </xf>
    <xf numFmtId="0" fontId="11" fillId="18" borderId="5" xfId="4" applyFont="1" applyFill="1" applyBorder="1" applyAlignment="1">
      <alignment horizontal="left" vertical="center" wrapText="1"/>
    </xf>
    <xf numFmtId="0" fontId="11" fillId="5" borderId="4" xfId="4" applyFont="1" applyBorder="1" applyAlignment="1">
      <alignment horizontal="justify"/>
    </xf>
    <xf numFmtId="0" fontId="11" fillId="5" borderId="4" xfId="4" applyFont="1" applyBorder="1" applyAlignment="1">
      <alignment wrapText="1"/>
    </xf>
    <xf numFmtId="0" fontId="11" fillId="5" borderId="4" xfId="4" applyFont="1" applyBorder="1" applyAlignment="1">
      <alignment horizontal="justify" vertical="center"/>
    </xf>
    <xf numFmtId="0" fontId="11" fillId="5" borderId="4" xfId="4" applyFont="1" applyBorder="1" applyAlignment="1">
      <alignment vertical="center" wrapText="1"/>
    </xf>
    <xf numFmtId="0" fontId="8" fillId="18" borderId="0" xfId="3" applyFont="1" applyFill="1" applyBorder="1" applyAlignment="1">
      <alignment horizontal="center"/>
    </xf>
    <xf numFmtId="0" fontId="11" fillId="18" borderId="0" xfId="4" applyFont="1" applyFill="1" applyBorder="1" applyAlignment="1">
      <alignment horizontal="justify"/>
    </xf>
    <xf numFmtId="0" fontId="11" fillId="18" borderId="0" xfId="4" applyFont="1" applyFill="1" applyBorder="1"/>
    <xf numFmtId="0" fontId="8" fillId="4" borderId="4" xfId="3" applyFont="1" applyBorder="1" applyAlignment="1">
      <alignment horizontal="center" vertical="center"/>
    </xf>
    <xf numFmtId="0" fontId="8" fillId="4" borderId="6" xfId="3" applyFont="1" applyBorder="1" applyAlignment="1">
      <alignment horizontal="center" vertical="center"/>
    </xf>
    <xf numFmtId="0" fontId="0" fillId="0" borderId="0" xfId="0" applyAlignment="1">
      <alignment wrapText="1"/>
    </xf>
    <xf numFmtId="0" fontId="4" fillId="0" borderId="0" xfId="0" applyFont="1" applyAlignment="1">
      <alignment vertical="center" wrapText="1"/>
    </xf>
    <xf numFmtId="0" fontId="9" fillId="0" borderId="0" xfId="0" applyFont="1"/>
    <xf numFmtId="0" fontId="24" fillId="0" borderId="0" xfId="0" applyFont="1"/>
    <xf numFmtId="0" fontId="25" fillId="18" borderId="0" xfId="0" applyFont="1" applyFill="1" applyAlignment="1"/>
    <xf numFmtId="0" fontId="8" fillId="13" borderId="4" xfId="12" applyFont="1" applyBorder="1" applyAlignment="1">
      <alignment horizontal="center"/>
    </xf>
    <xf numFmtId="0" fontId="8" fillId="13" borderId="4" xfId="12" applyFont="1" applyBorder="1"/>
    <xf numFmtId="0" fontId="11" fillId="14" borderId="4" xfId="13" applyFont="1" applyBorder="1"/>
    <xf numFmtId="0" fontId="16" fillId="13" borderId="4" xfId="12" applyFont="1" applyBorder="1" applyAlignment="1">
      <alignment horizontal="center"/>
    </xf>
    <xf numFmtId="0" fontId="26" fillId="18" borderId="0" xfId="11" applyFont="1" applyFill="1" applyBorder="1" applyAlignment="1">
      <alignment horizontal="center" vertical="top" wrapText="1"/>
    </xf>
    <xf numFmtId="0" fontId="26" fillId="18" borderId="0" xfId="11" applyFont="1" applyFill="1" applyBorder="1" applyAlignment="1">
      <alignment vertical="top" wrapText="1"/>
    </xf>
    <xf numFmtId="0" fontId="4" fillId="0" borderId="0" xfId="0" applyFont="1" applyAlignment="1">
      <alignment horizontal="center" wrapText="1"/>
    </xf>
    <xf numFmtId="0" fontId="28" fillId="0" borderId="0" xfId="0" applyFont="1" applyAlignment="1">
      <alignment horizontal="left" indent="5"/>
    </xf>
    <xf numFmtId="0" fontId="8" fillId="9" borderId="4" xfId="8" applyFont="1" applyBorder="1" applyAlignment="1">
      <alignment horizontal="center" vertical="top" wrapText="1"/>
    </xf>
    <xf numFmtId="0" fontId="11" fillId="10" borderId="4" xfId="9" applyFont="1" applyBorder="1" applyAlignment="1">
      <alignment horizontal="center" vertical="top" wrapText="1"/>
    </xf>
    <xf numFmtId="0" fontId="4" fillId="0" borderId="0" xfId="0" applyFont="1"/>
    <xf numFmtId="0" fontId="4" fillId="0" borderId="0" xfId="0" applyFont="1" applyFill="1" applyBorder="1" applyAlignment="1">
      <alignment vertical="center"/>
    </xf>
    <xf numFmtId="0" fontId="4" fillId="0" borderId="0" xfId="0" applyFont="1" applyAlignment="1">
      <alignment vertical="center"/>
    </xf>
    <xf numFmtId="0" fontId="31" fillId="18" borderId="0" xfId="0" applyFont="1" applyFill="1" applyAlignment="1">
      <alignment vertical="center"/>
    </xf>
    <xf numFmtId="0" fontId="21" fillId="0" borderId="0" xfId="0" applyFont="1" applyAlignment="1">
      <alignment horizontal="center"/>
    </xf>
    <xf numFmtId="0" fontId="32" fillId="11" borderId="9" xfId="10" applyFont="1" applyBorder="1" applyAlignment="1">
      <alignment horizontal="center" vertical="center" wrapText="1"/>
    </xf>
    <xf numFmtId="0" fontId="32" fillId="11" borderId="10" xfId="10" applyFont="1" applyBorder="1" applyAlignment="1">
      <alignment horizontal="center" vertical="top" wrapText="1"/>
    </xf>
    <xf numFmtId="0" fontId="32" fillId="11" borderId="7" xfId="10" applyFont="1" applyBorder="1" applyAlignment="1">
      <alignment vertical="top" wrapText="1"/>
    </xf>
    <xf numFmtId="0" fontId="33" fillId="17" borderId="8" xfId="16" applyFont="1" applyBorder="1" applyAlignment="1">
      <alignment horizontal="center" vertical="top" wrapText="1"/>
    </xf>
    <xf numFmtId="0" fontId="8" fillId="13" borderId="4" xfId="12" applyFont="1" applyBorder="1" applyAlignment="1">
      <alignment horizontal="center" vertical="center"/>
    </xf>
    <xf numFmtId="0" fontId="8" fillId="13" borderId="4" xfId="12" applyFont="1" applyBorder="1" applyAlignment="1">
      <alignment horizontal="center" wrapText="1"/>
    </xf>
    <xf numFmtId="0" fontId="17" fillId="0" borderId="0" xfId="0" applyFont="1"/>
    <xf numFmtId="0" fontId="35" fillId="9" borderId="1" xfId="8" applyFont="1" applyAlignment="1">
      <alignment horizontal="center" vertical="top" wrapText="1"/>
    </xf>
    <xf numFmtId="0" fontId="36" fillId="16" borderId="4" xfId="15" applyFont="1" applyBorder="1" applyAlignment="1">
      <alignment vertical="top" wrapText="1"/>
    </xf>
    <xf numFmtId="0" fontId="11" fillId="5" borderId="4" xfId="4" applyFont="1" applyBorder="1"/>
    <xf numFmtId="0" fontId="38" fillId="0" borderId="0" xfId="0" applyFont="1" applyAlignment="1">
      <alignment horizontal="left" indent="5"/>
    </xf>
    <xf numFmtId="0" fontId="4" fillId="0" borderId="0" xfId="0" applyFont="1" applyAlignment="1">
      <alignment horizontal="left" wrapText="1"/>
    </xf>
    <xf numFmtId="0" fontId="4" fillId="0" borderId="0" xfId="0" applyFont="1" applyAlignment="1">
      <alignment vertical="center" wrapText="1"/>
    </xf>
    <xf numFmtId="0" fontId="4" fillId="0" borderId="0" xfId="0" applyFont="1" applyAlignment="1">
      <alignment horizontal="left" vertical="center" wrapText="1"/>
    </xf>
    <xf numFmtId="0" fontId="3" fillId="0" borderId="0" xfId="0" applyFont="1" applyAlignment="1">
      <alignment horizontal="left" wrapText="1"/>
    </xf>
    <xf numFmtId="0" fontId="9" fillId="0" borderId="0" xfId="0" applyFont="1" applyAlignment="1">
      <alignment horizontal="center" vertical="center"/>
    </xf>
    <xf numFmtId="0" fontId="9" fillId="0" borderId="0" xfId="0" applyFont="1" applyAlignment="1">
      <alignment horizontal="center" vertical="center" wrapText="1"/>
    </xf>
    <xf numFmtId="0" fontId="3" fillId="0" borderId="0" xfId="0" applyFont="1" applyAlignment="1">
      <alignment horizontal="center" vertical="center" wrapText="1"/>
    </xf>
    <xf numFmtId="0" fontId="4" fillId="0" borderId="0" xfId="0" applyFont="1" applyAlignment="1">
      <alignment horizontal="center" vertical="center" wrapText="1"/>
    </xf>
    <xf numFmtId="0" fontId="8" fillId="18" borderId="0" xfId="3" applyFont="1" applyFill="1" applyBorder="1" applyAlignment="1">
      <alignment horizontal="center" vertical="center"/>
    </xf>
    <xf numFmtId="0" fontId="8" fillId="11" borderId="4" xfId="10" applyFont="1" applyBorder="1" applyAlignment="1">
      <alignment vertical="top" wrapText="1"/>
    </xf>
    <xf numFmtId="0" fontId="18" fillId="11" borderId="4" xfId="10" applyFont="1" applyBorder="1" applyAlignment="1">
      <alignment vertical="top" wrapText="1"/>
    </xf>
    <xf numFmtId="0" fontId="26" fillId="12" borderId="4" xfId="11" applyFont="1" applyBorder="1" applyAlignment="1">
      <alignment horizontal="center" vertical="top" wrapText="1"/>
    </xf>
    <xf numFmtId="0" fontId="26" fillId="12" borderId="4" xfId="11" applyFont="1" applyBorder="1" applyAlignment="1">
      <alignment vertical="top" wrapText="1"/>
    </xf>
    <xf numFmtId="0" fontId="12" fillId="13" borderId="0" xfId="12" applyFont="1" applyAlignment="1">
      <alignment horizontal="center" vertical="center" wrapText="1"/>
    </xf>
    <xf numFmtId="0" fontId="37" fillId="16" borderId="4" xfId="15" applyFont="1" applyBorder="1" applyAlignment="1">
      <alignment vertical="top" wrapText="1"/>
    </xf>
    <xf numFmtId="0" fontId="51" fillId="0" borderId="0" xfId="0" applyFont="1"/>
    <xf numFmtId="0" fontId="4" fillId="0" borderId="0" xfId="0" applyFont="1" applyFill="1" applyBorder="1" applyAlignment="1">
      <alignment vertical="center" wrapText="1"/>
    </xf>
    <xf numFmtId="0" fontId="28" fillId="0" borderId="13" xfId="0" applyFont="1" applyBorder="1" applyAlignment="1">
      <alignment horizontal="center"/>
    </xf>
    <xf numFmtId="0" fontId="11" fillId="5" borderId="4" xfId="4" applyFont="1" applyBorder="1" applyAlignment="1">
      <alignment horizontal="left" wrapText="1"/>
    </xf>
    <xf numFmtId="0" fontId="3" fillId="0" borderId="0" xfId="0" applyFont="1" applyAlignment="1">
      <alignment horizontal="left" indent="5"/>
    </xf>
    <xf numFmtId="0" fontId="48" fillId="18" borderId="0" xfId="11" applyFont="1" applyFill="1" applyBorder="1" applyAlignment="1">
      <alignment vertical="top" wrapText="1"/>
    </xf>
    <xf numFmtId="0" fontId="8" fillId="9" borderId="1" xfId="8" applyFont="1" applyAlignment="1">
      <alignment horizontal="center" vertical="top" wrapText="1"/>
    </xf>
    <xf numFmtId="0" fontId="11" fillId="16" borderId="3" xfId="15" applyFont="1" applyAlignment="1">
      <alignment vertical="top" wrapText="1"/>
    </xf>
    <xf numFmtId="0" fontId="11" fillId="10" borderId="2" xfId="9" applyFont="1" applyAlignment="1">
      <alignment horizontal="center" vertical="top" wrapText="1"/>
    </xf>
    <xf numFmtId="0" fontId="34" fillId="17" borderId="9" xfId="16" applyFont="1" applyBorder="1" applyAlignment="1">
      <alignment horizontal="center"/>
    </xf>
    <xf numFmtId="2" fontId="34" fillId="17" borderId="9" xfId="16" applyNumberFormat="1" applyFont="1" applyBorder="1" applyAlignment="1">
      <alignment horizontal="center"/>
    </xf>
    <xf numFmtId="0" fontId="11" fillId="5" borderId="4" xfId="4" applyFont="1" applyBorder="1" applyAlignment="1">
      <alignment horizontal="justify" wrapText="1"/>
    </xf>
    <xf numFmtId="0" fontId="11" fillId="5" borderId="4" xfId="4" applyFont="1" applyBorder="1" applyAlignment="1"/>
    <xf numFmtId="0" fontId="8" fillId="4" borderId="12" xfId="3" applyFont="1" applyBorder="1" applyAlignment="1">
      <alignment horizontal="center"/>
    </xf>
    <xf numFmtId="0" fontId="8" fillId="4" borderId="14" xfId="3" applyFont="1" applyBorder="1" applyAlignment="1">
      <alignment horizontal="center" vertical="center"/>
    </xf>
    <xf numFmtId="0" fontId="0" fillId="0" borderId="0" xfId="0" applyBorder="1"/>
    <xf numFmtId="0" fontId="1" fillId="0" borderId="0" xfId="0" applyFont="1"/>
    <xf numFmtId="0" fontId="47" fillId="0" borderId="0" xfId="0" applyFont="1" applyAlignment="1">
      <alignment wrapText="1"/>
    </xf>
    <xf numFmtId="0" fontId="8" fillId="4" borderId="4" xfId="3" applyFont="1" applyBorder="1" applyAlignment="1">
      <alignment horizontal="center" vertical="center" wrapText="1"/>
    </xf>
    <xf numFmtId="0" fontId="4" fillId="0" borderId="0" xfId="0" applyFont="1" applyAlignment="1"/>
    <xf numFmtId="0" fontId="28" fillId="0" borderId="0" xfId="0" applyFont="1" applyBorder="1" applyAlignment="1">
      <alignment horizontal="center"/>
    </xf>
    <xf numFmtId="0" fontId="16" fillId="2" borderId="0" xfId="1" applyFont="1"/>
    <xf numFmtId="0" fontId="17" fillId="3" borderId="0" xfId="2" applyFont="1" applyAlignment="1">
      <alignment horizontal="left"/>
    </xf>
    <xf numFmtId="0" fontId="17" fillId="3" borderId="0" xfId="2" applyFont="1"/>
    <xf numFmtId="0" fontId="0" fillId="0" borderId="0" xfId="0" applyFont="1"/>
    <xf numFmtId="2" fontId="11" fillId="10" borderId="2" xfId="9" applyNumberFormat="1" applyFont="1" applyAlignment="1">
      <alignment horizontal="center" vertical="top" wrapText="1"/>
    </xf>
    <xf numFmtId="0" fontId="41" fillId="15" borderId="4" xfId="14" applyFont="1" applyBorder="1" applyAlignment="1">
      <alignment horizontal="center" vertical="top" wrapText="1"/>
    </xf>
    <xf numFmtId="0" fontId="41" fillId="15" borderId="4" xfId="14" applyFont="1" applyBorder="1" applyAlignment="1">
      <alignment horizontal="center"/>
    </xf>
    <xf numFmtId="2" fontId="41" fillId="15" borderId="4" xfId="14" applyNumberFormat="1" applyFont="1" applyBorder="1" applyAlignment="1">
      <alignment horizontal="center" vertical="top" wrapText="1"/>
    </xf>
    <xf numFmtId="2" fontId="40" fillId="15" borderId="4" xfId="14" applyNumberFormat="1" applyFont="1" applyBorder="1" applyAlignment="1">
      <alignment horizontal="center" vertical="top" wrapText="1"/>
    </xf>
    <xf numFmtId="2" fontId="17" fillId="0" borderId="0" xfId="0" applyNumberFormat="1" applyFont="1"/>
    <xf numFmtId="2" fontId="11" fillId="10" borderId="4" xfId="9" applyNumberFormat="1" applyFont="1" applyBorder="1" applyAlignment="1">
      <alignment horizontal="center" vertical="top" wrapText="1"/>
    </xf>
    <xf numFmtId="0" fontId="12" fillId="11" borderId="4" xfId="10" applyFont="1" applyBorder="1"/>
    <xf numFmtId="0" fontId="11" fillId="12" borderId="4" xfId="11" applyFont="1" applyBorder="1" applyAlignment="1">
      <alignment horizontal="center"/>
    </xf>
    <xf numFmtId="2" fontId="11" fillId="12" borderId="4" xfId="11" applyNumberFormat="1" applyFont="1" applyBorder="1" applyAlignment="1">
      <alignment horizontal="center"/>
    </xf>
    <xf numFmtId="0" fontId="11" fillId="12" borderId="11" xfId="11" applyFont="1" applyBorder="1" applyAlignment="1">
      <alignment horizontal="center"/>
    </xf>
    <xf numFmtId="0" fontId="16" fillId="11" borderId="4" xfId="10" applyFont="1" applyBorder="1"/>
    <xf numFmtId="2" fontId="11" fillId="12" borderId="11" xfId="11" applyNumberFormat="1" applyFont="1" applyBorder="1" applyAlignment="1">
      <alignment horizontal="center"/>
    </xf>
    <xf numFmtId="0" fontId="12" fillId="11" borderId="15" xfId="10" applyFont="1" applyBorder="1"/>
    <xf numFmtId="0" fontId="11" fillId="11" borderId="4" xfId="10" applyFont="1" applyBorder="1"/>
    <xf numFmtId="0" fontId="8" fillId="11" borderId="4" xfId="10" applyFont="1" applyBorder="1"/>
    <xf numFmtId="0" fontId="8" fillId="11" borderId="16" xfId="10" applyFont="1" applyBorder="1" applyAlignment="1">
      <alignment vertical="top" wrapText="1"/>
    </xf>
    <xf numFmtId="0" fontId="18" fillId="11" borderId="16" xfId="10" applyFont="1" applyBorder="1" applyAlignment="1">
      <alignment vertical="top" wrapText="1"/>
    </xf>
    <xf numFmtId="0" fontId="26" fillId="12" borderId="16" xfId="11" applyFont="1" applyBorder="1" applyAlignment="1">
      <alignment horizontal="center" vertical="top" wrapText="1"/>
    </xf>
    <xf numFmtId="0" fontId="26" fillId="12" borderId="16" xfId="11" applyFont="1" applyBorder="1" applyAlignment="1">
      <alignment vertical="top" wrapText="1"/>
    </xf>
    <xf numFmtId="0" fontId="26" fillId="12" borderId="17" xfId="11" applyFont="1" applyBorder="1" applyAlignment="1">
      <alignment horizontal="center" vertical="top" wrapText="1"/>
    </xf>
    <xf numFmtId="0" fontId="26" fillId="12" borderId="17" xfId="11" applyFont="1" applyBorder="1" applyAlignment="1">
      <alignment vertical="top" wrapText="1"/>
    </xf>
    <xf numFmtId="0" fontId="18" fillId="11" borderId="4" xfId="10" applyFont="1" applyBorder="1" applyAlignment="1">
      <alignment horizontal="center" vertical="top" wrapText="1"/>
    </xf>
    <xf numFmtId="0" fontId="4" fillId="0" borderId="0" xfId="0" applyFont="1" applyAlignment="1">
      <alignment horizontal="left" wrapText="1"/>
    </xf>
    <xf numFmtId="0" fontId="10" fillId="8" borderId="0" xfId="7" applyFont="1" applyAlignment="1">
      <alignment horizontal="center" vertical="center" wrapText="1"/>
    </xf>
    <xf numFmtId="0" fontId="11" fillId="18" borderId="0" xfId="5" applyFont="1" applyFill="1" applyBorder="1" applyAlignment="1">
      <alignment horizontal="left" vertical="center" wrapText="1"/>
    </xf>
    <xf numFmtId="0" fontId="2" fillId="8" borderId="0" xfId="7" applyFont="1" applyAlignment="1">
      <alignment horizontal="center" vertical="center"/>
    </xf>
    <xf numFmtId="0" fontId="4" fillId="0" borderId="0" xfId="0" applyFont="1" applyAlignment="1">
      <alignment vertical="center" wrapText="1"/>
    </xf>
    <xf numFmtId="0" fontId="5" fillId="19" borderId="0" xfId="0" applyFont="1" applyFill="1" applyAlignment="1">
      <alignment horizontal="center" vertical="center" wrapText="1"/>
    </xf>
    <xf numFmtId="0" fontId="4" fillId="7" borderId="0" xfId="0" applyFont="1" applyFill="1" applyAlignment="1">
      <alignment horizontal="left"/>
    </xf>
    <xf numFmtId="0" fontId="4" fillId="7" borderId="0" xfId="0" applyFont="1" applyFill="1" applyAlignment="1">
      <alignment horizontal="left" vertical="center"/>
    </xf>
    <xf numFmtId="0" fontId="13" fillId="20" borderId="0" xfId="0" applyFont="1" applyFill="1" applyAlignment="1">
      <alignment horizontal="center" vertical="center"/>
    </xf>
    <xf numFmtId="0" fontId="14" fillId="8" borderId="0" xfId="0" applyFont="1" applyFill="1" applyAlignment="1">
      <alignment horizontal="center"/>
    </xf>
    <xf numFmtId="0" fontId="4" fillId="0" borderId="0" xfId="0" applyFont="1" applyAlignment="1">
      <alignment horizontal="left" vertical="center" wrapText="1"/>
    </xf>
    <xf numFmtId="0" fontId="3" fillId="0" borderId="0" xfId="0" applyFont="1" applyAlignment="1">
      <alignment horizontal="left" wrapText="1"/>
    </xf>
    <xf numFmtId="0" fontId="15" fillId="21" borderId="0" xfId="0" applyFont="1" applyFill="1" applyAlignment="1">
      <alignment horizontal="center" vertical="center"/>
    </xf>
    <xf numFmtId="0" fontId="5" fillId="8" borderId="0" xfId="0" applyFont="1" applyFill="1" applyBorder="1" applyAlignment="1">
      <alignment horizontal="center"/>
    </xf>
    <xf numFmtId="0" fontId="9" fillId="0" borderId="0" xfId="0" applyFont="1" applyAlignment="1">
      <alignment horizontal="center" vertical="center"/>
    </xf>
    <xf numFmtId="0" fontId="9" fillId="0" borderId="0" xfId="0" applyFont="1" applyAlignment="1">
      <alignment horizontal="center" vertical="center" wrapText="1"/>
    </xf>
    <xf numFmtId="0" fontId="3" fillId="0" borderId="0" xfId="0" applyFont="1" applyAlignment="1">
      <alignment horizontal="left" vertical="center" wrapText="1"/>
    </xf>
    <xf numFmtId="0" fontId="21" fillId="8" borderId="0" xfId="0" applyFont="1" applyFill="1" applyBorder="1" applyAlignment="1">
      <alignment horizontal="center"/>
    </xf>
    <xf numFmtId="0" fontId="14" fillId="8" borderId="0" xfId="0" applyFont="1" applyFill="1" applyAlignment="1">
      <alignment horizontal="center" wrapText="1"/>
    </xf>
    <xf numFmtId="0" fontId="13" fillId="20" borderId="0" xfId="0" applyFont="1" applyFill="1" applyAlignment="1">
      <alignment horizontal="center"/>
    </xf>
    <xf numFmtId="0" fontId="56" fillId="11" borderId="4" xfId="10" applyFont="1" applyBorder="1" applyAlignment="1">
      <alignment horizontal="center"/>
    </xf>
    <xf numFmtId="0" fontId="8" fillId="11" borderId="4" xfId="10" applyFont="1" applyBorder="1" applyAlignment="1">
      <alignment horizontal="center" vertical="center" wrapText="1"/>
    </xf>
    <xf numFmtId="0" fontId="3" fillId="0" borderId="0" xfId="0" applyFont="1" applyAlignment="1">
      <alignment horizontal="center" vertical="center" wrapText="1"/>
    </xf>
    <xf numFmtId="0" fontId="23" fillId="22" borderId="0" xfId="0" applyFont="1" applyFill="1" applyAlignment="1">
      <alignment horizontal="center" vertical="center"/>
    </xf>
    <xf numFmtId="0" fontId="0" fillId="22" borderId="0" xfId="0" applyFill="1" applyAlignment="1">
      <alignment horizontal="center" vertical="center"/>
    </xf>
    <xf numFmtId="0" fontId="25" fillId="20" borderId="0" xfId="0" applyFont="1" applyFill="1" applyAlignment="1">
      <alignment horizontal="center"/>
    </xf>
    <xf numFmtId="0" fontId="50" fillId="14" borderId="0" xfId="0" applyFont="1" applyFill="1" applyAlignment="1">
      <alignment horizontal="center"/>
    </xf>
    <xf numFmtId="0" fontId="27" fillId="23" borderId="0" xfId="0" applyFont="1" applyFill="1" applyAlignment="1">
      <alignment horizontal="center" vertical="center"/>
    </xf>
    <xf numFmtId="0" fontId="5" fillId="0" borderId="0" xfId="0" applyFont="1" applyAlignment="1">
      <alignment horizontal="center"/>
    </xf>
    <xf numFmtId="0" fontId="9" fillId="0"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8" fillId="11" borderId="4" xfId="10" applyFont="1" applyBorder="1" applyAlignment="1">
      <alignment horizontal="center"/>
    </xf>
    <xf numFmtId="0" fontId="42" fillId="14" borderId="0" xfId="0" applyFont="1" applyFill="1" applyAlignment="1">
      <alignment horizontal="center"/>
    </xf>
    <xf numFmtId="0" fontId="4" fillId="0" borderId="0" xfId="0" applyFont="1" applyFill="1" applyBorder="1" applyAlignment="1">
      <alignment horizontal="center" vertical="center" wrapText="1"/>
    </xf>
    <xf numFmtId="0" fontId="4" fillId="0" borderId="0" xfId="0" applyFont="1" applyAlignment="1">
      <alignment horizontal="center" vertical="center" wrapText="1"/>
    </xf>
    <xf numFmtId="0" fontId="18" fillId="11" borderId="4" xfId="10" applyFont="1" applyBorder="1" applyAlignment="1">
      <alignment horizontal="center" vertical="center" wrapText="1"/>
    </xf>
    <xf numFmtId="0" fontId="18" fillId="11" borderId="4" xfId="10" applyFont="1" applyBorder="1" applyAlignment="1">
      <alignment horizontal="center"/>
    </xf>
    <xf numFmtId="0" fontId="49" fillId="21" borderId="0" xfId="0" applyFont="1" applyFill="1" applyAlignment="1">
      <alignment horizontal="center" vertical="center"/>
    </xf>
    <xf numFmtId="0" fontId="50" fillId="8" borderId="0" xfId="0" applyFont="1" applyFill="1" applyBorder="1" applyAlignment="1">
      <alignment horizontal="center" vertical="center"/>
    </xf>
    <xf numFmtId="0" fontId="49" fillId="21" borderId="0" xfId="0" applyFont="1" applyFill="1" applyAlignment="1">
      <alignment horizontal="center"/>
    </xf>
    <xf numFmtId="0" fontId="42" fillId="8" borderId="0" xfId="0" applyFont="1" applyFill="1" applyBorder="1" applyAlignment="1">
      <alignment horizontal="center"/>
    </xf>
    <xf numFmtId="0" fontId="4" fillId="0" borderId="0" xfId="0" applyFont="1" applyAlignment="1">
      <alignment horizontal="center"/>
    </xf>
    <xf numFmtId="0" fontId="4" fillId="0" borderId="0" xfId="0" applyFont="1" applyAlignment="1">
      <alignment horizontal="center" wrapText="1"/>
    </xf>
    <xf numFmtId="0" fontId="38" fillId="0" borderId="0" xfId="0" applyFont="1" applyAlignment="1">
      <alignment horizontal="left" vertical="center"/>
    </xf>
    <xf numFmtId="0" fontId="31" fillId="24" borderId="0" xfId="0" applyFont="1" applyFill="1" applyAlignment="1">
      <alignment horizontal="center" vertical="center"/>
    </xf>
    <xf numFmtId="0" fontId="25" fillId="20" borderId="0" xfId="0" applyFont="1" applyFill="1" applyAlignment="1">
      <alignment horizontal="center" vertical="center"/>
    </xf>
    <xf numFmtId="0" fontId="28" fillId="0" borderId="0" xfId="0" applyFont="1" applyAlignment="1">
      <alignment horizontal="center" vertical="center"/>
    </xf>
    <xf numFmtId="0" fontId="14" fillId="8" borderId="0" xfId="0" applyFont="1" applyFill="1" applyAlignment="1">
      <alignment horizontal="center" vertical="center"/>
    </xf>
    <xf numFmtId="0" fontId="46" fillId="8" borderId="0" xfId="0" applyFont="1" applyFill="1" applyBorder="1" applyAlignment="1">
      <alignment horizontal="center" vertical="center"/>
    </xf>
    <xf numFmtId="0" fontId="46" fillId="8" borderId="0" xfId="0" applyFont="1" applyFill="1" applyBorder="1" applyAlignment="1">
      <alignment horizontal="center"/>
    </xf>
    <xf numFmtId="0" fontId="45" fillId="8" borderId="0" xfId="0" applyFont="1" applyFill="1" applyAlignment="1">
      <alignment horizontal="center"/>
    </xf>
    <xf numFmtId="0" fontId="44" fillId="8" borderId="0" xfId="0" applyFont="1" applyFill="1" applyBorder="1" applyAlignment="1">
      <alignment horizontal="center" vertical="center"/>
    </xf>
    <xf numFmtId="0" fontId="45" fillId="8" borderId="0" xfId="0" applyFont="1" applyFill="1" applyAlignment="1">
      <alignment horizontal="center" wrapText="1"/>
    </xf>
    <xf numFmtId="0" fontId="44" fillId="8" borderId="0" xfId="0" applyFont="1" applyFill="1" applyBorder="1" applyAlignment="1">
      <alignment horizontal="center"/>
    </xf>
    <xf numFmtId="0" fontId="9" fillId="0" borderId="0" xfId="0" applyFont="1" applyAlignment="1">
      <alignment horizontal="center"/>
    </xf>
    <xf numFmtId="0" fontId="9" fillId="0" borderId="0" xfId="0" applyFont="1" applyAlignment="1">
      <alignment horizontal="center" wrapText="1"/>
    </xf>
    <xf numFmtId="0" fontId="43" fillId="21" borderId="0" xfId="0" applyFont="1" applyFill="1" applyAlignment="1">
      <alignment horizontal="center"/>
    </xf>
    <xf numFmtId="0" fontId="42" fillId="8" borderId="0" xfId="0" applyFont="1" applyFill="1" applyBorder="1" applyAlignment="1">
      <alignment horizontal="center" vertical="center"/>
    </xf>
    <xf numFmtId="0" fontId="27" fillId="21" borderId="0" xfId="0" applyFont="1" applyFill="1" applyAlignment="1">
      <alignment horizontal="center" vertical="center"/>
    </xf>
    <xf numFmtId="0" fontId="57" fillId="14" borderId="0" xfId="0" applyFont="1" applyFill="1" applyAlignment="1">
      <alignment horizontal="center"/>
    </xf>
    <xf numFmtId="0" fontId="48" fillId="11" borderId="16" xfId="10" applyFont="1" applyBorder="1" applyAlignment="1">
      <alignment vertical="top" wrapText="1"/>
    </xf>
    <xf numFmtId="0" fontId="48" fillId="11" borderId="4" xfId="10" applyFont="1" applyBorder="1" applyAlignment="1">
      <alignment vertical="top" wrapText="1"/>
    </xf>
  </cellXfs>
  <cellStyles count="17">
    <cellStyle name="40% - Accent1" xfId="16" builtinId="31"/>
    <cellStyle name="40% - Accent4" xfId="2" builtinId="43"/>
    <cellStyle name="40% - Accent6" xfId="6" builtinId="51"/>
    <cellStyle name="60% - Accent1" xfId="11" builtinId="32"/>
    <cellStyle name="60% - Accent2" xfId="13" builtinId="36"/>
    <cellStyle name="60% - Accent5" xfId="4" builtinId="48"/>
    <cellStyle name="60% - Accent6" xfId="7" builtinId="52"/>
    <cellStyle name="Accent1" xfId="10" builtinId="29"/>
    <cellStyle name="Accent2" xfId="12" builtinId="33"/>
    <cellStyle name="Accent4" xfId="1" builtinId="41"/>
    <cellStyle name="Accent5" xfId="3" builtinId="45"/>
    <cellStyle name="Accent6" xfId="5" builtinId="49"/>
    <cellStyle name="Check Cell" xfId="8" builtinId="23"/>
    <cellStyle name="Input" xfId="15" builtinId="20"/>
    <cellStyle name="Neutral" xfId="14" builtinId="28"/>
    <cellStyle name="Normal" xfId="0" builtinId="0"/>
    <cellStyle name="Note" xfId="9" builtinId="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0"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worksheet" Target="worksheets/sheet164.xml"/><Relationship Id="rId16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53</xdr:row>
      <xdr:rowOff>152400</xdr:rowOff>
    </xdr:to>
    <xdr:pic>
      <xdr:nvPicPr>
        <xdr:cNvPr id="2" name="Picture 1" descr="0001.jpg"/>
        <xdr:cNvPicPr>
          <a:picLocks noChangeAspect="1"/>
        </xdr:cNvPicPr>
      </xdr:nvPicPr>
      <xdr:blipFill>
        <a:blip xmlns:r="http://schemas.openxmlformats.org/officeDocument/2006/relationships" r:embed="rId1"/>
        <a:stretch>
          <a:fillRect/>
        </a:stretch>
      </xdr:blipFill>
      <xdr:spPr>
        <a:xfrm>
          <a:off x="609600" y="190500"/>
          <a:ext cx="7772400" cy="10058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dimension ref="B2:C32"/>
  <sheetViews>
    <sheetView workbookViewId="0">
      <selection activeCell="B5" sqref="B5:C5"/>
    </sheetView>
  </sheetViews>
  <sheetFormatPr defaultRowHeight="15"/>
  <cols>
    <col min="3" max="3" width="72.140625" customWidth="1"/>
  </cols>
  <sheetData>
    <row r="2" spans="2:3" ht="28.5">
      <c r="B2" s="134" t="s">
        <v>0</v>
      </c>
      <c r="C2" s="134"/>
    </row>
    <row r="3" spans="2:3" ht="15.75">
      <c r="B3" s="1"/>
      <c r="C3" s="2"/>
    </row>
    <row r="4" spans="2:3" ht="16.5">
      <c r="B4" s="135" t="s">
        <v>1</v>
      </c>
      <c r="C4" s="135"/>
    </row>
    <row r="5" spans="2:3" ht="18.75">
      <c r="B5" s="136" t="s">
        <v>618</v>
      </c>
      <c r="C5" s="136"/>
    </row>
    <row r="6" spans="2:3" ht="16.5">
      <c r="B6" s="3" t="s">
        <v>2</v>
      </c>
      <c r="C6" s="4"/>
    </row>
    <row r="7" spans="2:3" ht="17.25">
      <c r="B7" s="137" t="s">
        <v>3</v>
      </c>
      <c r="C7" s="137"/>
    </row>
    <row r="8" spans="2:3" ht="17.25">
      <c r="B8" s="138" t="s">
        <v>4</v>
      </c>
      <c r="C8" s="138"/>
    </row>
    <row r="9" spans="2:3" ht="17.25">
      <c r="B9" s="137" t="s">
        <v>5</v>
      </c>
      <c r="C9" s="137"/>
    </row>
    <row r="10" spans="2:3" ht="15.75">
      <c r="B10" s="1"/>
      <c r="C10" s="1"/>
    </row>
    <row r="11" spans="2:3" ht="16.5">
      <c r="B11" s="131" t="s">
        <v>6</v>
      </c>
      <c r="C11" s="131"/>
    </row>
    <row r="12" spans="2:3" ht="16.5">
      <c r="B12" s="131"/>
      <c r="C12" s="131"/>
    </row>
    <row r="13" spans="2:3" ht="15.75">
      <c r="B13" s="1"/>
      <c r="C13" s="2"/>
    </row>
    <row r="14" spans="2:3" ht="43.5" customHeight="1">
      <c r="B14" s="5" t="s">
        <v>7</v>
      </c>
      <c r="C14" s="6" t="s">
        <v>8</v>
      </c>
    </row>
    <row r="15" spans="2:3" ht="45.75" customHeight="1">
      <c r="B15" s="5" t="s">
        <v>9</v>
      </c>
      <c r="C15" s="6" t="s">
        <v>10</v>
      </c>
    </row>
    <row r="16" spans="2:3" ht="47.25" customHeight="1">
      <c r="B16" s="5" t="s">
        <v>11</v>
      </c>
      <c r="C16" s="6" t="s">
        <v>12</v>
      </c>
    </row>
    <row r="17" spans="2:3" ht="51" customHeight="1">
      <c r="B17" s="5" t="s">
        <v>13</v>
      </c>
      <c r="C17" s="6" t="s">
        <v>14</v>
      </c>
    </row>
    <row r="18" spans="2:3" ht="54" customHeight="1">
      <c r="B18" s="5" t="s">
        <v>15</v>
      </c>
      <c r="C18" s="6" t="s">
        <v>16</v>
      </c>
    </row>
    <row r="19" spans="2:3" ht="45.75" customHeight="1">
      <c r="B19" s="5" t="s">
        <v>17</v>
      </c>
      <c r="C19" s="7" t="s">
        <v>18</v>
      </c>
    </row>
    <row r="20" spans="2:3" ht="54" customHeight="1">
      <c r="B20" s="5" t="s">
        <v>19</v>
      </c>
      <c r="C20" s="6" t="s">
        <v>20</v>
      </c>
    </row>
    <row r="21" spans="2:3" ht="45" customHeight="1">
      <c r="B21" s="5" t="s">
        <v>21</v>
      </c>
      <c r="C21" s="6" t="s">
        <v>22</v>
      </c>
    </row>
    <row r="22" spans="2:3" ht="45.75" customHeight="1">
      <c r="B22" s="5" t="s">
        <v>23</v>
      </c>
      <c r="C22" s="7" t="s">
        <v>24</v>
      </c>
    </row>
    <row r="23" spans="2:3" ht="46.5" customHeight="1">
      <c r="B23" s="5" t="s">
        <v>25</v>
      </c>
      <c r="C23" s="6" t="s">
        <v>26</v>
      </c>
    </row>
    <row r="24" spans="2:3" ht="15.75">
      <c r="B24" s="1"/>
      <c r="C24" s="2"/>
    </row>
    <row r="25" spans="2:3" ht="15.75">
      <c r="B25" s="1"/>
      <c r="C25" s="2"/>
    </row>
    <row r="26" spans="2:3" ht="19.5">
      <c r="B26" s="132" t="s">
        <v>27</v>
      </c>
      <c r="C26" s="132"/>
    </row>
    <row r="27" spans="2:3" ht="28.5">
      <c r="B27" s="1"/>
      <c r="C27" s="8"/>
    </row>
    <row r="28" spans="2:3" ht="16.5">
      <c r="B28" s="133" t="s">
        <v>28</v>
      </c>
      <c r="C28" s="133"/>
    </row>
    <row r="29" spans="2:3" ht="28.5">
      <c r="B29" s="1"/>
      <c r="C29" s="8"/>
    </row>
    <row r="30" spans="2:3" ht="60.75" customHeight="1">
      <c r="B30" s="5" t="s">
        <v>29</v>
      </c>
      <c r="C30" s="9" t="s">
        <v>30</v>
      </c>
    </row>
    <row r="31" spans="2:3" ht="53.25" customHeight="1">
      <c r="B31" s="5" t="s">
        <v>31</v>
      </c>
      <c r="C31" s="10" t="s">
        <v>32</v>
      </c>
    </row>
    <row r="32" spans="2:3" ht="60" customHeight="1">
      <c r="B32" s="5" t="s">
        <v>33</v>
      </c>
      <c r="C32" s="9" t="s">
        <v>34</v>
      </c>
    </row>
  </sheetData>
  <mergeCells count="10">
    <mergeCell ref="B11:C11"/>
    <mergeCell ref="B12:C12"/>
    <mergeCell ref="B26:C26"/>
    <mergeCell ref="B28:C28"/>
    <mergeCell ref="B2:C2"/>
    <mergeCell ref="B4:C4"/>
    <mergeCell ref="B5:C5"/>
    <mergeCell ref="B7:C7"/>
    <mergeCell ref="B8:C8"/>
    <mergeCell ref="B9:C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dimension ref="B2:T18"/>
  <sheetViews>
    <sheetView topLeftCell="A3" workbookViewId="0">
      <selection activeCell="C12" sqref="C12:O12"/>
    </sheetView>
  </sheetViews>
  <sheetFormatPr defaultRowHeight="15"/>
  <cols>
    <col min="18" max="18" width="18.28515625" customWidth="1"/>
  </cols>
  <sheetData>
    <row r="2" spans="2:20" ht="25.5">
      <c r="B2" s="143" t="s">
        <v>44</v>
      </c>
      <c r="C2" s="143"/>
      <c r="D2" s="143"/>
      <c r="E2" s="143"/>
      <c r="F2" s="143"/>
      <c r="G2" s="143"/>
      <c r="H2" s="143"/>
      <c r="I2" s="143"/>
      <c r="J2" s="143"/>
      <c r="K2" s="143"/>
      <c r="L2" s="143"/>
      <c r="M2" s="143"/>
      <c r="N2" s="143"/>
      <c r="O2" s="143"/>
      <c r="S2" s="14"/>
      <c r="T2" s="14"/>
    </row>
    <row r="3" spans="2:20" ht="18.75">
      <c r="B3" s="144" t="s">
        <v>192</v>
      </c>
      <c r="C3" s="144"/>
      <c r="D3" s="144"/>
      <c r="E3" s="144"/>
      <c r="F3" s="144"/>
      <c r="G3" s="144"/>
      <c r="H3" s="144"/>
      <c r="I3" s="144"/>
      <c r="J3" s="144"/>
      <c r="K3" s="144"/>
      <c r="L3" s="144"/>
      <c r="M3" s="144"/>
      <c r="N3" s="144"/>
      <c r="O3" s="144"/>
      <c r="S3" s="14"/>
      <c r="T3" s="14"/>
    </row>
    <row r="4" spans="2:20" ht="16.5">
      <c r="B4" s="15"/>
      <c r="C4" s="15"/>
      <c r="D4" s="15"/>
      <c r="E4" s="15"/>
      <c r="F4" s="15"/>
      <c r="G4" s="15"/>
      <c r="H4" s="15"/>
      <c r="I4" s="15"/>
      <c r="J4" s="15"/>
      <c r="K4" s="15"/>
      <c r="L4" s="15"/>
      <c r="S4" s="14"/>
      <c r="T4" s="14"/>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14"/>
      <c r="T5" s="14"/>
    </row>
    <row r="6" spans="2:20" ht="16.5">
      <c r="B6" s="18" t="s">
        <v>59</v>
      </c>
      <c r="C6" s="19">
        <v>3</v>
      </c>
      <c r="D6" s="19">
        <v>2</v>
      </c>
      <c r="E6" s="19">
        <v>2</v>
      </c>
      <c r="F6" s="19">
        <v>2</v>
      </c>
      <c r="G6" s="19">
        <v>2</v>
      </c>
      <c r="H6" s="19"/>
      <c r="I6" s="19"/>
      <c r="J6" s="19">
        <v>1</v>
      </c>
      <c r="K6" s="19">
        <v>2</v>
      </c>
      <c r="L6" s="19">
        <v>3</v>
      </c>
      <c r="M6" s="19"/>
      <c r="N6" s="19"/>
      <c r="O6" s="19"/>
      <c r="S6" s="20"/>
    </row>
    <row r="7" spans="2:20">
      <c r="B7" s="18" t="s">
        <v>60</v>
      </c>
      <c r="C7" s="19">
        <v>3</v>
      </c>
      <c r="D7" s="19">
        <v>2</v>
      </c>
      <c r="E7" s="19">
        <v>2</v>
      </c>
      <c r="F7" s="19">
        <v>1</v>
      </c>
      <c r="G7" s="19">
        <v>2</v>
      </c>
      <c r="H7" s="19"/>
      <c r="I7" s="19"/>
      <c r="J7" s="19">
        <v>1</v>
      </c>
      <c r="K7" s="19">
        <v>2</v>
      </c>
      <c r="L7" s="19">
        <v>3</v>
      </c>
      <c r="M7" s="19"/>
      <c r="N7" s="19"/>
      <c r="O7" s="19"/>
      <c r="Q7" s="18" t="s">
        <v>61</v>
      </c>
      <c r="R7" s="18" t="s">
        <v>613</v>
      </c>
    </row>
    <row r="8" spans="2:20">
      <c r="B8" s="18" t="s">
        <v>63</v>
      </c>
      <c r="C8" s="19">
        <v>3</v>
      </c>
      <c r="D8" s="19">
        <v>1</v>
      </c>
      <c r="E8" s="19">
        <v>1</v>
      </c>
      <c r="F8" s="19">
        <v>1</v>
      </c>
      <c r="G8" s="19">
        <v>2</v>
      </c>
      <c r="H8" s="19"/>
      <c r="I8" s="19"/>
      <c r="J8" s="19">
        <v>2</v>
      </c>
      <c r="K8" s="19">
        <v>2</v>
      </c>
      <c r="L8" s="19">
        <v>3</v>
      </c>
      <c r="M8" s="19"/>
      <c r="N8" s="19"/>
      <c r="O8" s="19"/>
      <c r="Q8" s="21"/>
      <c r="R8" s="22" t="s">
        <v>64</v>
      </c>
    </row>
    <row r="9" spans="2:20">
      <c r="B9" s="18" t="s">
        <v>65</v>
      </c>
      <c r="C9" s="19">
        <v>3</v>
      </c>
      <c r="D9" s="19">
        <v>1</v>
      </c>
      <c r="E9" s="19">
        <v>1</v>
      </c>
      <c r="F9" s="19">
        <v>1</v>
      </c>
      <c r="G9" s="19">
        <v>2</v>
      </c>
      <c r="H9" s="19"/>
      <c r="I9" s="19"/>
      <c r="J9" s="19">
        <v>2</v>
      </c>
      <c r="K9" s="19">
        <v>2</v>
      </c>
      <c r="L9" s="19">
        <v>3</v>
      </c>
      <c r="M9" s="19"/>
      <c r="N9" s="19"/>
      <c r="O9" s="19"/>
      <c r="Q9" s="21">
        <v>1</v>
      </c>
      <c r="R9" s="22" t="s">
        <v>66</v>
      </c>
    </row>
    <row r="10" spans="2:20">
      <c r="B10" s="18" t="s">
        <v>67</v>
      </c>
      <c r="C10" s="19">
        <v>3</v>
      </c>
      <c r="D10" s="19">
        <v>1</v>
      </c>
      <c r="E10" s="19">
        <v>1</v>
      </c>
      <c r="F10" s="19">
        <v>2</v>
      </c>
      <c r="G10" s="19">
        <v>2</v>
      </c>
      <c r="H10" s="19"/>
      <c r="I10" s="19"/>
      <c r="J10" s="19">
        <v>3</v>
      </c>
      <c r="K10" s="19">
        <v>2</v>
      </c>
      <c r="L10" s="19">
        <v>3</v>
      </c>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1.4</v>
      </c>
      <c r="E12" s="24">
        <f t="shared" si="0"/>
        <v>1.4</v>
      </c>
      <c r="F12" s="24">
        <f t="shared" si="0"/>
        <v>1.4</v>
      </c>
      <c r="G12" s="24">
        <f t="shared" si="0"/>
        <v>2</v>
      </c>
      <c r="H12" s="24" t="str">
        <f t="shared" si="0"/>
        <v/>
      </c>
      <c r="I12" s="24" t="str">
        <f t="shared" si="0"/>
        <v/>
      </c>
      <c r="J12" s="24">
        <f t="shared" si="0"/>
        <v>1.8</v>
      </c>
      <c r="K12" s="24">
        <f t="shared" si="0"/>
        <v>2</v>
      </c>
      <c r="L12" s="24">
        <f t="shared" si="0"/>
        <v>3</v>
      </c>
      <c r="M12" s="24" t="str">
        <f t="shared" si="0"/>
        <v/>
      </c>
      <c r="N12" s="24" t="str">
        <f t="shared" si="0"/>
        <v/>
      </c>
      <c r="O12" s="24" t="str">
        <f t="shared" si="0"/>
        <v/>
      </c>
    </row>
    <row r="15" spans="2:20" ht="52.5" customHeight="1">
      <c r="B15" s="141" t="s">
        <v>72</v>
      </c>
      <c r="C15" s="141"/>
      <c r="D15" s="141"/>
      <c r="E15" s="141"/>
      <c r="F15" s="141"/>
      <c r="G15" s="141"/>
      <c r="H15" s="141"/>
      <c r="I15" s="141"/>
      <c r="J15" s="141"/>
      <c r="K15" s="141"/>
      <c r="L15" s="141"/>
      <c r="P15" s="145" t="s">
        <v>73</v>
      </c>
      <c r="Q15" s="145"/>
      <c r="R15" s="145"/>
      <c r="S15" s="145"/>
      <c r="T15" s="145"/>
    </row>
    <row r="16" spans="2:20" ht="68.25" customHeight="1">
      <c r="B16" s="141" t="s">
        <v>74</v>
      </c>
      <c r="C16" s="141"/>
      <c r="D16" s="141"/>
      <c r="E16" s="141"/>
      <c r="F16" s="141"/>
      <c r="G16" s="141"/>
      <c r="H16" s="141"/>
      <c r="I16" s="141"/>
      <c r="J16" s="141"/>
      <c r="K16" s="141"/>
      <c r="L16" s="141"/>
      <c r="P16" s="146" t="s">
        <v>75</v>
      </c>
      <c r="Q16" s="146"/>
      <c r="R16" s="146"/>
      <c r="S16" s="146"/>
      <c r="T16" s="146"/>
    </row>
    <row r="17" spans="2:12" ht="52.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2">
    <dataValidation type="list" allowBlank="1" showInputMessage="1" showErrorMessage="1" sqref="M6:O11">
      <formula1>$Q$8:$Q$11</formula1>
    </dataValidation>
    <dataValidation type="list" allowBlank="1" showInputMessage="1" showErrorMessage="1" sqref="C6:L11">
      <formula1>$Q$8:$Q$11</formula1>
    </dataValidation>
  </dataValidations>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dimension ref="B2:N13"/>
  <sheetViews>
    <sheetView workbookViewId="0">
      <selection activeCell="B15" sqref="B15"/>
    </sheetView>
  </sheetViews>
  <sheetFormatPr defaultRowHeight="15"/>
  <cols>
    <col min="3" max="3" width="71.710937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410</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23.25" customHeight="1">
      <c r="B8" s="35">
        <v>1</v>
      </c>
      <c r="C8" s="29" t="s">
        <v>411</v>
      </c>
      <c r="F8" s="141"/>
      <c r="G8" s="141"/>
      <c r="H8" s="141"/>
      <c r="I8" s="141"/>
      <c r="J8" s="141"/>
      <c r="K8" s="141"/>
      <c r="L8" s="141"/>
      <c r="M8" s="141"/>
      <c r="N8" s="141"/>
    </row>
    <row r="9" spans="2:14" ht="26.25" customHeight="1">
      <c r="B9" s="35">
        <v>2</v>
      </c>
      <c r="C9" s="29" t="s">
        <v>412</v>
      </c>
    </row>
    <row r="10" spans="2:14" ht="33" customHeight="1">
      <c r="B10" s="35">
        <v>3</v>
      </c>
      <c r="C10" s="29" t="s">
        <v>413</v>
      </c>
    </row>
    <row r="11" spans="2:14" ht="30" customHeight="1">
      <c r="B11" s="35">
        <v>4</v>
      </c>
      <c r="C11" s="29" t="s">
        <v>414</v>
      </c>
    </row>
    <row r="12" spans="2:14" ht="22.5" customHeight="1">
      <c r="B12" s="35">
        <v>5</v>
      </c>
      <c r="C12" s="29" t="s">
        <v>415</v>
      </c>
    </row>
    <row r="13" spans="2:14" ht="21.75" customHeight="1">
      <c r="B13" s="35">
        <v>6</v>
      </c>
      <c r="C13" s="29" t="s">
        <v>416</v>
      </c>
    </row>
  </sheetData>
  <mergeCells count="3">
    <mergeCell ref="B2:C2"/>
    <mergeCell ref="F2:N8"/>
    <mergeCell ref="B5:C5"/>
  </mergeCell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85546875" customWidth="1"/>
  </cols>
  <sheetData>
    <row r="2" spans="2:20" ht="25.5">
      <c r="B2" s="143" t="s">
        <v>44</v>
      </c>
      <c r="C2" s="143"/>
      <c r="D2" s="143"/>
      <c r="E2" s="143"/>
      <c r="F2" s="143"/>
      <c r="G2" s="143"/>
      <c r="H2" s="143"/>
      <c r="I2" s="143"/>
      <c r="J2" s="143"/>
      <c r="K2" s="143"/>
      <c r="L2" s="143"/>
      <c r="M2" s="143"/>
      <c r="N2" s="143"/>
      <c r="O2" s="143"/>
      <c r="S2" s="48"/>
      <c r="T2" s="48"/>
    </row>
    <row r="3" spans="2:20" ht="18.75">
      <c r="B3" s="144" t="s">
        <v>410</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2</v>
      </c>
      <c r="E6" s="19">
        <v>1</v>
      </c>
      <c r="F6" s="19"/>
      <c r="G6" s="19"/>
      <c r="H6" s="19"/>
      <c r="I6" s="19"/>
      <c r="J6" s="19"/>
      <c r="K6" s="19"/>
      <c r="L6" s="19"/>
      <c r="M6" s="19">
        <v>3</v>
      </c>
      <c r="N6" s="19"/>
      <c r="O6" s="19"/>
      <c r="S6" s="20"/>
    </row>
    <row r="7" spans="2:20">
      <c r="B7" s="18" t="s">
        <v>60</v>
      </c>
      <c r="C7" s="19">
        <v>3</v>
      </c>
      <c r="D7" s="19">
        <v>2</v>
      </c>
      <c r="E7" s="19">
        <v>1</v>
      </c>
      <c r="F7" s="19"/>
      <c r="G7" s="19"/>
      <c r="H7" s="19"/>
      <c r="I7" s="19"/>
      <c r="J7" s="19"/>
      <c r="K7" s="19"/>
      <c r="L7" s="19"/>
      <c r="M7" s="19">
        <v>3</v>
      </c>
      <c r="N7" s="19"/>
      <c r="O7" s="19"/>
      <c r="Q7" s="18" t="s">
        <v>61</v>
      </c>
      <c r="R7" s="18" t="s">
        <v>613</v>
      </c>
    </row>
    <row r="8" spans="2:20">
      <c r="B8" s="18" t="s">
        <v>63</v>
      </c>
      <c r="C8" s="19">
        <v>3</v>
      </c>
      <c r="D8" s="19">
        <v>2</v>
      </c>
      <c r="E8" s="19">
        <v>1</v>
      </c>
      <c r="F8" s="19">
        <v>1</v>
      </c>
      <c r="G8" s="19">
        <v>2</v>
      </c>
      <c r="H8" s="19">
        <v>3</v>
      </c>
      <c r="I8" s="19"/>
      <c r="J8" s="19"/>
      <c r="K8" s="19"/>
      <c r="L8" s="19"/>
      <c r="M8" s="19">
        <v>3</v>
      </c>
      <c r="N8" s="19"/>
      <c r="O8" s="19"/>
      <c r="Q8" s="21"/>
      <c r="R8" s="22" t="s">
        <v>64</v>
      </c>
    </row>
    <row r="9" spans="2:20">
      <c r="B9" s="18" t="s">
        <v>65</v>
      </c>
      <c r="C9" s="19">
        <v>3</v>
      </c>
      <c r="D9" s="19">
        <v>2</v>
      </c>
      <c r="E9" s="19">
        <v>1</v>
      </c>
      <c r="F9" s="19">
        <v>1</v>
      </c>
      <c r="G9" s="19">
        <v>2</v>
      </c>
      <c r="H9" s="19">
        <v>3</v>
      </c>
      <c r="I9" s="19"/>
      <c r="J9" s="19"/>
      <c r="K9" s="19"/>
      <c r="L9" s="19"/>
      <c r="M9" s="19">
        <v>3</v>
      </c>
      <c r="N9" s="19"/>
      <c r="O9" s="19"/>
      <c r="Q9" s="21">
        <v>1</v>
      </c>
      <c r="R9" s="22" t="s">
        <v>66</v>
      </c>
    </row>
    <row r="10" spans="2:20">
      <c r="B10" s="18" t="s">
        <v>67</v>
      </c>
      <c r="C10" s="19">
        <v>3</v>
      </c>
      <c r="D10" s="19">
        <v>2</v>
      </c>
      <c r="E10" s="19">
        <v>1</v>
      </c>
      <c r="F10" s="19"/>
      <c r="G10" s="19"/>
      <c r="H10" s="19"/>
      <c r="I10" s="19"/>
      <c r="J10" s="19"/>
      <c r="K10" s="19"/>
      <c r="L10" s="19"/>
      <c r="M10" s="19">
        <v>3</v>
      </c>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2</v>
      </c>
      <c r="E12" s="24">
        <f t="shared" si="0"/>
        <v>1</v>
      </c>
      <c r="F12" s="24">
        <f t="shared" si="0"/>
        <v>1</v>
      </c>
      <c r="G12" s="24">
        <f t="shared" si="0"/>
        <v>2</v>
      </c>
      <c r="H12" s="24">
        <f t="shared" si="0"/>
        <v>3</v>
      </c>
      <c r="I12" s="24" t="str">
        <f t="shared" si="0"/>
        <v/>
      </c>
      <c r="J12" s="24" t="str">
        <f t="shared" si="0"/>
        <v/>
      </c>
      <c r="K12" s="24" t="str">
        <f t="shared" si="0"/>
        <v/>
      </c>
      <c r="L12" s="24" t="str">
        <f t="shared" si="0"/>
        <v/>
      </c>
      <c r="M12" s="24">
        <f t="shared" si="0"/>
        <v>3</v>
      </c>
      <c r="N12" s="24" t="str">
        <f t="shared" si="0"/>
        <v/>
      </c>
      <c r="O12" s="24" t="str">
        <f t="shared" si="0"/>
        <v/>
      </c>
    </row>
    <row r="15" spans="2:20" ht="72" customHeight="1">
      <c r="B15" s="141" t="s">
        <v>72</v>
      </c>
      <c r="C15" s="141"/>
      <c r="D15" s="141"/>
      <c r="E15" s="141"/>
      <c r="F15" s="141"/>
      <c r="G15" s="141"/>
      <c r="H15" s="141"/>
      <c r="I15" s="141"/>
      <c r="J15" s="141"/>
      <c r="K15" s="141"/>
      <c r="L15" s="141"/>
      <c r="P15" s="145" t="s">
        <v>221</v>
      </c>
      <c r="Q15" s="145"/>
      <c r="R15" s="145"/>
      <c r="S15" s="145"/>
      <c r="T15" s="145"/>
    </row>
    <row r="16" spans="2:20" ht="67.5" customHeight="1">
      <c r="B16" s="141" t="s">
        <v>74</v>
      </c>
      <c r="C16" s="141"/>
      <c r="D16" s="141"/>
      <c r="E16" s="141"/>
      <c r="F16" s="141"/>
      <c r="G16" s="141"/>
      <c r="H16" s="141"/>
      <c r="I16" s="141"/>
      <c r="J16" s="141"/>
      <c r="K16" s="141"/>
      <c r="L16" s="141"/>
      <c r="P16" s="146" t="s">
        <v>222</v>
      </c>
      <c r="Q16" s="146"/>
      <c r="R16" s="146"/>
      <c r="S16" s="146"/>
      <c r="T16" s="146"/>
    </row>
    <row r="17" spans="2:12" ht="56.2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2">
    <dataValidation type="list" allowBlank="1" showInputMessage="1" showErrorMessage="1" sqref="M6:O11">
      <formula1>$Q$8:$Q$11</formula1>
    </dataValidation>
    <dataValidation type="list" allowBlank="1" showInputMessage="1" showErrorMessage="1" sqref="C6:L11">
      <formula1>$Q$7:$Q$10</formula1>
    </dataValidation>
  </dataValidation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dimension ref="B2:N11"/>
  <sheetViews>
    <sheetView workbookViewId="0">
      <selection activeCell="B2" sqref="B2:N12"/>
    </sheetView>
  </sheetViews>
  <sheetFormatPr defaultRowHeight="15"/>
  <cols>
    <col min="3" max="3" width="58.425781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417</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33">
      <c r="B8" s="35">
        <v>1</v>
      </c>
      <c r="C8" s="29" t="s">
        <v>418</v>
      </c>
      <c r="F8" s="141"/>
      <c r="G8" s="141"/>
      <c r="H8" s="141"/>
      <c r="I8" s="141"/>
      <c r="J8" s="141"/>
      <c r="K8" s="141"/>
      <c r="L8" s="141"/>
      <c r="M8" s="141"/>
      <c r="N8" s="141"/>
    </row>
    <row r="9" spans="2:14" ht="49.5">
      <c r="B9" s="35">
        <v>2</v>
      </c>
      <c r="C9" s="29" t="s">
        <v>419</v>
      </c>
    </row>
    <row r="10" spans="2:14" ht="49.5">
      <c r="B10" s="35">
        <v>3</v>
      </c>
      <c r="C10" s="94" t="s">
        <v>420</v>
      </c>
    </row>
    <row r="11" spans="2:14" ht="49.5">
      <c r="B11" s="35">
        <v>4</v>
      </c>
      <c r="C11" s="29" t="s">
        <v>421</v>
      </c>
    </row>
  </sheetData>
  <mergeCells count="3">
    <mergeCell ref="B2:C2"/>
    <mergeCell ref="F2:N8"/>
    <mergeCell ref="B5:C5"/>
  </mergeCell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dimension ref="B2:T18"/>
  <sheetViews>
    <sheetView topLeftCell="A3" workbookViewId="0">
      <selection activeCell="C12" sqref="C12:O12"/>
    </sheetView>
  </sheetViews>
  <sheetFormatPr defaultRowHeight="15"/>
  <cols>
    <col min="18" max="18" width="18.42578125" customWidth="1"/>
  </cols>
  <sheetData>
    <row r="2" spans="2:20" ht="25.5">
      <c r="B2" s="143" t="s">
        <v>44</v>
      </c>
      <c r="C2" s="143"/>
      <c r="D2" s="143"/>
      <c r="E2" s="143"/>
      <c r="F2" s="143"/>
      <c r="G2" s="143"/>
      <c r="H2" s="143"/>
      <c r="I2" s="143"/>
      <c r="J2" s="143"/>
      <c r="K2" s="143"/>
      <c r="L2" s="143"/>
      <c r="M2" s="143"/>
      <c r="N2" s="143"/>
      <c r="O2" s="143"/>
      <c r="S2" s="48"/>
      <c r="T2" s="48"/>
    </row>
    <row r="3" spans="2:20" ht="18.75">
      <c r="B3" s="144" t="s">
        <v>422</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3</v>
      </c>
      <c r="E6" s="19"/>
      <c r="F6" s="19">
        <v>2</v>
      </c>
      <c r="G6" s="19"/>
      <c r="H6" s="19"/>
      <c r="I6" s="19"/>
      <c r="J6" s="19"/>
      <c r="K6" s="19"/>
      <c r="L6" s="19"/>
      <c r="M6" s="19"/>
      <c r="N6" s="19">
        <v>2</v>
      </c>
      <c r="O6" s="19"/>
      <c r="S6" s="20"/>
    </row>
    <row r="7" spans="2:20">
      <c r="B7" s="18" t="s">
        <v>60</v>
      </c>
      <c r="C7" s="19">
        <v>3</v>
      </c>
      <c r="D7" s="19">
        <v>3</v>
      </c>
      <c r="E7" s="19">
        <v>1</v>
      </c>
      <c r="F7" s="19">
        <v>2</v>
      </c>
      <c r="G7" s="19"/>
      <c r="H7" s="19"/>
      <c r="I7" s="19"/>
      <c r="J7" s="19"/>
      <c r="K7" s="19"/>
      <c r="L7" s="19"/>
      <c r="M7" s="19"/>
      <c r="N7" s="19">
        <v>3</v>
      </c>
      <c r="O7" s="19"/>
      <c r="Q7" s="18" t="s">
        <v>61</v>
      </c>
      <c r="R7" s="18" t="s">
        <v>613</v>
      </c>
    </row>
    <row r="8" spans="2:20">
      <c r="B8" s="18" t="s">
        <v>63</v>
      </c>
      <c r="C8" s="19">
        <v>3</v>
      </c>
      <c r="D8" s="19">
        <v>3</v>
      </c>
      <c r="E8" s="19">
        <v>1</v>
      </c>
      <c r="F8" s="19">
        <v>2</v>
      </c>
      <c r="G8" s="19"/>
      <c r="H8" s="19"/>
      <c r="I8" s="19"/>
      <c r="J8" s="19"/>
      <c r="K8" s="19"/>
      <c r="L8" s="19"/>
      <c r="M8" s="19"/>
      <c r="N8" s="19">
        <v>3</v>
      </c>
      <c r="O8" s="19"/>
      <c r="Q8" s="21"/>
      <c r="R8" s="22" t="s">
        <v>64</v>
      </c>
    </row>
    <row r="9" spans="2:20">
      <c r="B9" s="18" t="s">
        <v>65</v>
      </c>
      <c r="C9" s="19">
        <v>3</v>
      </c>
      <c r="D9" s="19">
        <v>3</v>
      </c>
      <c r="E9" s="19">
        <v>2</v>
      </c>
      <c r="F9" s="19">
        <v>3</v>
      </c>
      <c r="G9" s="19"/>
      <c r="H9" s="19"/>
      <c r="I9" s="19"/>
      <c r="J9" s="19"/>
      <c r="K9" s="19"/>
      <c r="L9" s="19"/>
      <c r="M9" s="19"/>
      <c r="N9" s="19">
        <v>3</v>
      </c>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3</v>
      </c>
      <c r="E12" s="24">
        <f t="shared" si="0"/>
        <v>1.3333333333333333</v>
      </c>
      <c r="F12" s="24">
        <f t="shared" si="0"/>
        <v>2.25</v>
      </c>
      <c r="G12" s="24" t="str">
        <f t="shared" si="0"/>
        <v/>
      </c>
      <c r="H12" s="24" t="str">
        <f t="shared" si="0"/>
        <v/>
      </c>
      <c r="I12" s="24" t="str">
        <f t="shared" si="0"/>
        <v/>
      </c>
      <c r="J12" s="24" t="str">
        <f t="shared" si="0"/>
        <v/>
      </c>
      <c r="K12" s="24" t="str">
        <f t="shared" si="0"/>
        <v/>
      </c>
      <c r="L12" s="24" t="str">
        <f t="shared" si="0"/>
        <v/>
      </c>
      <c r="M12" s="24" t="str">
        <f t="shared" si="0"/>
        <v/>
      </c>
      <c r="N12" s="24">
        <f t="shared" si="0"/>
        <v>2.75</v>
      </c>
      <c r="O12" s="24" t="str">
        <f t="shared" si="0"/>
        <v/>
      </c>
    </row>
    <row r="15" spans="2:20" ht="60.75" customHeight="1">
      <c r="B15" s="141" t="s">
        <v>72</v>
      </c>
      <c r="C15" s="141"/>
      <c r="D15" s="141"/>
      <c r="E15" s="141"/>
      <c r="F15" s="141"/>
      <c r="G15" s="141"/>
      <c r="H15" s="141"/>
      <c r="I15" s="141"/>
      <c r="J15" s="141"/>
      <c r="K15" s="141"/>
      <c r="L15" s="141"/>
      <c r="P15" s="145" t="s">
        <v>221</v>
      </c>
      <c r="Q15" s="145"/>
      <c r="R15" s="145"/>
      <c r="S15" s="145"/>
      <c r="T15" s="145"/>
    </row>
    <row r="16" spans="2:20" ht="66" customHeight="1">
      <c r="B16" s="141" t="s">
        <v>74</v>
      </c>
      <c r="C16" s="141"/>
      <c r="D16" s="141"/>
      <c r="E16" s="141"/>
      <c r="F16" s="141"/>
      <c r="G16" s="141"/>
      <c r="H16" s="141"/>
      <c r="I16" s="141"/>
      <c r="J16" s="141"/>
      <c r="K16" s="141"/>
      <c r="L16" s="141"/>
      <c r="P16" s="146" t="s">
        <v>222</v>
      </c>
      <c r="Q16" s="146"/>
      <c r="R16" s="146"/>
      <c r="S16" s="146"/>
      <c r="T16" s="146"/>
    </row>
    <row r="17" spans="2:12" ht="50.2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2">
    <dataValidation type="list" allowBlank="1" showInputMessage="1" showErrorMessage="1" sqref="M6:O11">
      <formula1>$Q$8:$Q$11</formula1>
    </dataValidation>
    <dataValidation type="list" allowBlank="1" showInputMessage="1" showErrorMessage="1" sqref="C6:L11">
      <formula1>$Q$6:$Q$9</formula1>
    </dataValidation>
  </dataValidation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dimension ref="B2:N13"/>
  <sheetViews>
    <sheetView workbookViewId="0">
      <selection activeCell="C13" sqref="C13"/>
    </sheetView>
  </sheetViews>
  <sheetFormatPr defaultRowHeight="15"/>
  <cols>
    <col min="3" max="3" width="52"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36" customHeight="1">
      <c r="B5" s="149" t="s">
        <v>423</v>
      </c>
      <c r="C5" s="149"/>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32.25" customHeight="1">
      <c r="B8" s="35">
        <v>1</v>
      </c>
      <c r="C8" s="29" t="s">
        <v>424</v>
      </c>
      <c r="F8" s="141"/>
      <c r="G8" s="141"/>
      <c r="H8" s="141"/>
      <c r="I8" s="141"/>
      <c r="J8" s="141"/>
      <c r="K8" s="141"/>
      <c r="L8" s="141"/>
      <c r="M8" s="141"/>
      <c r="N8" s="141"/>
    </row>
    <row r="9" spans="2:14" ht="37.5" customHeight="1">
      <c r="B9" s="35">
        <v>2</v>
      </c>
      <c r="C9" s="29" t="s">
        <v>425</v>
      </c>
    </row>
    <row r="10" spans="2:14" ht="21.75" customHeight="1">
      <c r="B10" s="35">
        <v>3</v>
      </c>
      <c r="C10" s="29" t="s">
        <v>426</v>
      </c>
    </row>
    <row r="11" spans="2:14" ht="33.75" customHeight="1">
      <c r="B11" s="35">
        <v>4</v>
      </c>
      <c r="C11" s="29" t="s">
        <v>427</v>
      </c>
    </row>
    <row r="12" spans="2:14" ht="33">
      <c r="B12" s="35">
        <v>5</v>
      </c>
      <c r="C12" s="29" t="s">
        <v>428</v>
      </c>
    </row>
    <row r="13" spans="2:14" ht="18.75">
      <c r="B13" s="35">
        <v>6</v>
      </c>
      <c r="C13" s="29" t="s">
        <v>429</v>
      </c>
    </row>
  </sheetData>
  <mergeCells count="3">
    <mergeCell ref="B2:C2"/>
    <mergeCell ref="F2:N8"/>
    <mergeCell ref="B5:C5"/>
  </mergeCell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140625" customWidth="1"/>
  </cols>
  <sheetData>
    <row r="2" spans="2:20" ht="25.5">
      <c r="B2" s="143" t="s">
        <v>44</v>
      </c>
      <c r="C2" s="143"/>
      <c r="D2" s="143"/>
      <c r="E2" s="143"/>
      <c r="F2" s="143"/>
      <c r="G2" s="143"/>
      <c r="H2" s="143"/>
      <c r="I2" s="143"/>
      <c r="J2" s="143"/>
      <c r="K2" s="143"/>
      <c r="L2" s="143"/>
      <c r="M2" s="143"/>
      <c r="N2" s="143"/>
      <c r="O2" s="143"/>
      <c r="S2" s="48"/>
      <c r="T2" s="48"/>
    </row>
    <row r="3" spans="2:20" ht="18.75">
      <c r="B3" s="144" t="s">
        <v>430</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3</v>
      </c>
      <c r="E6" s="19">
        <v>2</v>
      </c>
      <c r="F6" s="19">
        <v>1</v>
      </c>
      <c r="G6" s="19"/>
      <c r="H6" s="19"/>
      <c r="I6" s="19"/>
      <c r="J6" s="19">
        <v>2</v>
      </c>
      <c r="K6" s="19"/>
      <c r="L6" s="19"/>
      <c r="M6" s="19"/>
      <c r="N6" s="19">
        <v>3</v>
      </c>
      <c r="O6" s="19"/>
      <c r="S6" s="20"/>
    </row>
    <row r="7" spans="2:20">
      <c r="B7" s="18" t="s">
        <v>60</v>
      </c>
      <c r="C7" s="19">
        <v>3</v>
      </c>
      <c r="D7" s="19">
        <v>3</v>
      </c>
      <c r="E7" s="19">
        <v>2</v>
      </c>
      <c r="F7" s="19">
        <v>1</v>
      </c>
      <c r="G7" s="19"/>
      <c r="H7" s="19"/>
      <c r="I7" s="19"/>
      <c r="J7" s="19">
        <v>2</v>
      </c>
      <c r="K7" s="19"/>
      <c r="L7" s="19"/>
      <c r="M7" s="19"/>
      <c r="N7" s="19">
        <v>3</v>
      </c>
      <c r="O7" s="19"/>
      <c r="Q7" s="18" t="s">
        <v>61</v>
      </c>
      <c r="R7" s="18" t="s">
        <v>613</v>
      </c>
    </row>
    <row r="8" spans="2:20">
      <c r="B8" s="18" t="s">
        <v>63</v>
      </c>
      <c r="C8" s="19">
        <v>3</v>
      </c>
      <c r="D8" s="19">
        <v>3</v>
      </c>
      <c r="E8" s="19">
        <v>2</v>
      </c>
      <c r="F8" s="19">
        <v>1</v>
      </c>
      <c r="G8" s="19"/>
      <c r="H8" s="19"/>
      <c r="I8" s="19"/>
      <c r="J8" s="19">
        <v>2</v>
      </c>
      <c r="K8" s="19"/>
      <c r="L8" s="19"/>
      <c r="M8" s="19"/>
      <c r="N8" s="19">
        <v>3</v>
      </c>
      <c r="O8" s="19"/>
      <c r="Q8" s="21"/>
      <c r="R8" s="22" t="s">
        <v>64</v>
      </c>
    </row>
    <row r="9" spans="2:20">
      <c r="B9" s="18" t="s">
        <v>65</v>
      </c>
      <c r="C9" s="19">
        <v>3</v>
      </c>
      <c r="D9" s="19">
        <v>3</v>
      </c>
      <c r="E9" s="19">
        <v>2</v>
      </c>
      <c r="F9" s="19">
        <v>1</v>
      </c>
      <c r="G9" s="19"/>
      <c r="H9" s="19"/>
      <c r="I9" s="19"/>
      <c r="J9" s="19">
        <v>2</v>
      </c>
      <c r="K9" s="19"/>
      <c r="L9" s="19"/>
      <c r="M9" s="19"/>
      <c r="N9" s="19">
        <v>3</v>
      </c>
      <c r="O9" s="19"/>
      <c r="Q9" s="21">
        <v>1</v>
      </c>
      <c r="R9" s="22" t="s">
        <v>66</v>
      </c>
    </row>
    <row r="10" spans="2:20">
      <c r="B10" s="18" t="s">
        <v>67</v>
      </c>
      <c r="C10" s="19">
        <v>3</v>
      </c>
      <c r="D10" s="19">
        <v>3</v>
      </c>
      <c r="E10" s="19">
        <v>2</v>
      </c>
      <c r="F10" s="19">
        <v>1</v>
      </c>
      <c r="G10" s="19"/>
      <c r="H10" s="19"/>
      <c r="I10" s="19"/>
      <c r="J10" s="19">
        <v>2</v>
      </c>
      <c r="K10" s="19"/>
      <c r="L10" s="19"/>
      <c r="M10" s="19"/>
      <c r="N10" s="19">
        <v>3</v>
      </c>
      <c r="O10" s="19"/>
      <c r="Q10" s="21">
        <v>2</v>
      </c>
      <c r="R10" s="22" t="s">
        <v>68</v>
      </c>
    </row>
    <row r="11" spans="2:20">
      <c r="B11" s="18" t="s">
        <v>69</v>
      </c>
      <c r="C11" s="19">
        <v>3</v>
      </c>
      <c r="D11" s="19">
        <v>3</v>
      </c>
      <c r="E11" s="19">
        <v>2</v>
      </c>
      <c r="F11" s="19">
        <v>1</v>
      </c>
      <c r="G11" s="19"/>
      <c r="H11" s="19"/>
      <c r="I11" s="19"/>
      <c r="J11" s="19">
        <v>2</v>
      </c>
      <c r="K11" s="19"/>
      <c r="L11" s="19"/>
      <c r="M11" s="19"/>
      <c r="N11" s="19">
        <v>3</v>
      </c>
      <c r="O11" s="19"/>
      <c r="Q11" s="21">
        <v>3</v>
      </c>
      <c r="R11" s="22" t="s">
        <v>70</v>
      </c>
    </row>
    <row r="12" spans="2:20" ht="15.75">
      <c r="B12" s="23" t="s">
        <v>71</v>
      </c>
      <c r="C12" s="24">
        <f>IFERROR(AVERAGEIF(C6:C11,"&lt;&gt;0"),"")</f>
        <v>3</v>
      </c>
      <c r="D12" s="24">
        <f t="shared" ref="D12:O12" si="0">IFERROR(AVERAGEIF(D6:D11,"&lt;&gt;0"),"")</f>
        <v>3</v>
      </c>
      <c r="E12" s="24">
        <f t="shared" si="0"/>
        <v>2</v>
      </c>
      <c r="F12" s="24">
        <f t="shared" si="0"/>
        <v>1</v>
      </c>
      <c r="G12" s="24" t="str">
        <f t="shared" si="0"/>
        <v/>
      </c>
      <c r="H12" s="24" t="str">
        <f t="shared" si="0"/>
        <v/>
      </c>
      <c r="I12" s="24" t="str">
        <f t="shared" si="0"/>
        <v/>
      </c>
      <c r="J12" s="24">
        <f t="shared" si="0"/>
        <v>2</v>
      </c>
      <c r="K12" s="24" t="str">
        <f t="shared" si="0"/>
        <v/>
      </c>
      <c r="L12" s="24" t="str">
        <f t="shared" si="0"/>
        <v/>
      </c>
      <c r="M12" s="24" t="str">
        <f t="shared" si="0"/>
        <v/>
      </c>
      <c r="N12" s="24">
        <f t="shared" si="0"/>
        <v>3</v>
      </c>
      <c r="O12" s="24" t="str">
        <f t="shared" si="0"/>
        <v/>
      </c>
    </row>
    <row r="15" spans="2:20" ht="53.25" customHeight="1">
      <c r="B15" s="141" t="s">
        <v>72</v>
      </c>
      <c r="C15" s="141"/>
      <c r="D15" s="141"/>
      <c r="E15" s="141"/>
      <c r="F15" s="141"/>
      <c r="G15" s="141"/>
      <c r="H15" s="141"/>
      <c r="I15" s="141"/>
      <c r="J15" s="141"/>
      <c r="K15" s="141"/>
      <c r="L15" s="141"/>
      <c r="P15" s="145" t="s">
        <v>221</v>
      </c>
      <c r="Q15" s="145"/>
      <c r="R15" s="145"/>
      <c r="S15" s="145"/>
      <c r="T15" s="145"/>
    </row>
    <row r="16" spans="2:20" ht="68.25" customHeight="1">
      <c r="B16" s="141" t="s">
        <v>74</v>
      </c>
      <c r="C16" s="141"/>
      <c r="D16" s="141"/>
      <c r="E16" s="141"/>
      <c r="F16" s="141"/>
      <c r="G16" s="141"/>
      <c r="H16" s="141"/>
      <c r="I16" s="141"/>
      <c r="J16" s="141"/>
      <c r="K16" s="141"/>
      <c r="L16" s="141"/>
      <c r="P16" s="146" t="s">
        <v>222</v>
      </c>
      <c r="Q16" s="146"/>
      <c r="R16" s="146"/>
      <c r="S16" s="146"/>
      <c r="T16" s="146"/>
    </row>
    <row r="17" spans="2:12" ht="48"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dimension ref="B2:N13"/>
  <sheetViews>
    <sheetView workbookViewId="0">
      <selection activeCell="E15" sqref="E15"/>
    </sheetView>
  </sheetViews>
  <sheetFormatPr defaultRowHeight="15"/>
  <cols>
    <col min="3" max="3" width="47.8554687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431</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48.75" customHeight="1">
      <c r="B8" s="35">
        <v>1</v>
      </c>
      <c r="C8" s="29" t="s">
        <v>432</v>
      </c>
      <c r="F8" s="141"/>
      <c r="G8" s="141"/>
      <c r="H8" s="141"/>
      <c r="I8" s="141"/>
      <c r="J8" s="141"/>
      <c r="K8" s="141"/>
      <c r="L8" s="141"/>
      <c r="M8" s="141"/>
      <c r="N8" s="141"/>
    </row>
    <row r="9" spans="2:14" ht="43.5" customHeight="1">
      <c r="B9" s="35">
        <v>2</v>
      </c>
      <c r="C9" s="29" t="s">
        <v>433</v>
      </c>
    </row>
    <row r="10" spans="2:14" ht="51" customHeight="1">
      <c r="B10" s="35">
        <v>3</v>
      </c>
      <c r="C10" s="29" t="s">
        <v>434</v>
      </c>
    </row>
    <row r="11" spans="2:14" ht="39" customHeight="1">
      <c r="B11" s="35">
        <v>4</v>
      </c>
      <c r="C11" s="29" t="s">
        <v>435</v>
      </c>
    </row>
    <row r="12" spans="2:14" ht="39" customHeight="1">
      <c r="B12" s="35">
        <v>5</v>
      </c>
      <c r="C12" s="29" t="s">
        <v>436</v>
      </c>
    </row>
    <row r="13" spans="2:14" ht="21.75" customHeight="1">
      <c r="B13" s="76"/>
      <c r="C13" s="33"/>
    </row>
  </sheetData>
  <mergeCells count="3">
    <mergeCell ref="B2:C2"/>
    <mergeCell ref="F2:N8"/>
    <mergeCell ref="B5:C5"/>
  </mergeCell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dimension ref="B2:T18"/>
  <sheetViews>
    <sheetView topLeftCell="A3" workbookViewId="0">
      <selection activeCell="C12" sqref="C12:O12"/>
    </sheetView>
  </sheetViews>
  <sheetFormatPr defaultRowHeight="15"/>
  <cols>
    <col min="18" max="18" width="18.42578125" customWidth="1"/>
  </cols>
  <sheetData>
    <row r="2" spans="2:20" ht="25.5">
      <c r="B2" s="143" t="s">
        <v>44</v>
      </c>
      <c r="C2" s="143"/>
      <c r="D2" s="143"/>
      <c r="E2" s="143"/>
      <c r="F2" s="143"/>
      <c r="G2" s="143"/>
      <c r="H2" s="143"/>
      <c r="I2" s="143"/>
      <c r="J2" s="143"/>
      <c r="K2" s="143"/>
      <c r="L2" s="143"/>
      <c r="M2" s="143"/>
      <c r="N2" s="143"/>
      <c r="O2" s="143"/>
      <c r="S2" s="48"/>
      <c r="T2" s="48"/>
    </row>
    <row r="3" spans="2:20" ht="18.75">
      <c r="B3" s="144" t="s">
        <v>437</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3</v>
      </c>
      <c r="E6" s="19"/>
      <c r="F6" s="19">
        <v>1</v>
      </c>
      <c r="G6" s="19"/>
      <c r="H6" s="19"/>
      <c r="I6" s="19"/>
      <c r="J6" s="19"/>
      <c r="K6" s="19"/>
      <c r="L6" s="19"/>
      <c r="M6" s="19"/>
      <c r="N6" s="19">
        <v>3</v>
      </c>
      <c r="O6" s="19"/>
      <c r="S6" s="20"/>
    </row>
    <row r="7" spans="2:20">
      <c r="B7" s="18" t="s">
        <v>60</v>
      </c>
      <c r="C7" s="19">
        <v>3</v>
      </c>
      <c r="D7" s="19">
        <v>3</v>
      </c>
      <c r="E7" s="19"/>
      <c r="F7" s="19">
        <v>1</v>
      </c>
      <c r="G7" s="19"/>
      <c r="H7" s="19"/>
      <c r="I7" s="19"/>
      <c r="J7" s="19"/>
      <c r="K7" s="19"/>
      <c r="L7" s="19"/>
      <c r="M7" s="19"/>
      <c r="N7" s="19">
        <v>3</v>
      </c>
      <c r="O7" s="19"/>
      <c r="Q7" s="18" t="s">
        <v>61</v>
      </c>
      <c r="R7" s="18" t="s">
        <v>613</v>
      </c>
    </row>
    <row r="8" spans="2:20">
      <c r="B8" s="18" t="s">
        <v>63</v>
      </c>
      <c r="C8" s="19">
        <v>3</v>
      </c>
      <c r="D8" s="19">
        <v>3</v>
      </c>
      <c r="E8" s="19"/>
      <c r="F8" s="19">
        <v>1</v>
      </c>
      <c r="G8" s="19"/>
      <c r="H8" s="19"/>
      <c r="I8" s="19"/>
      <c r="J8" s="19"/>
      <c r="K8" s="19"/>
      <c r="L8" s="19"/>
      <c r="M8" s="19"/>
      <c r="N8" s="19">
        <v>3</v>
      </c>
      <c r="O8" s="19"/>
      <c r="Q8" s="21"/>
      <c r="R8" s="22" t="s">
        <v>64</v>
      </c>
    </row>
    <row r="9" spans="2:20">
      <c r="B9" s="18" t="s">
        <v>65</v>
      </c>
      <c r="C9" s="19">
        <v>3</v>
      </c>
      <c r="D9" s="19">
        <v>3</v>
      </c>
      <c r="E9" s="19"/>
      <c r="F9" s="19">
        <v>1</v>
      </c>
      <c r="G9" s="19"/>
      <c r="H9" s="19"/>
      <c r="I9" s="19"/>
      <c r="J9" s="19"/>
      <c r="K9" s="19"/>
      <c r="L9" s="19"/>
      <c r="M9" s="19"/>
      <c r="N9" s="19">
        <v>3</v>
      </c>
      <c r="O9" s="19"/>
      <c r="Q9" s="21">
        <v>1</v>
      </c>
      <c r="R9" s="22" t="s">
        <v>66</v>
      </c>
    </row>
    <row r="10" spans="2:20">
      <c r="B10" s="18" t="s">
        <v>67</v>
      </c>
      <c r="C10" s="19">
        <v>3</v>
      </c>
      <c r="D10" s="19">
        <v>3</v>
      </c>
      <c r="E10" s="19"/>
      <c r="F10" s="19">
        <v>1</v>
      </c>
      <c r="G10" s="19"/>
      <c r="H10" s="19"/>
      <c r="I10" s="19"/>
      <c r="J10" s="19"/>
      <c r="K10" s="19"/>
      <c r="L10" s="19"/>
      <c r="M10" s="19"/>
      <c r="N10" s="19">
        <v>3</v>
      </c>
      <c r="O10" s="19"/>
      <c r="Q10" s="21">
        <v>2</v>
      </c>
      <c r="R10" s="22" t="s">
        <v>68</v>
      </c>
    </row>
    <row r="11" spans="2:20">
      <c r="B11" s="18" t="s">
        <v>69</v>
      </c>
      <c r="C11" s="19"/>
      <c r="D11" s="19"/>
      <c r="E11" s="19"/>
      <c r="F11" s="19"/>
      <c r="G11" s="19"/>
      <c r="H11" s="19"/>
      <c r="I11" s="19"/>
      <c r="J11" s="19"/>
      <c r="K11" s="19"/>
      <c r="L11" s="19"/>
      <c r="M11" s="19"/>
      <c r="N11" s="19">
        <v>3</v>
      </c>
      <c r="O11" s="19"/>
      <c r="Q11" s="21">
        <v>3</v>
      </c>
      <c r="R11" s="22" t="s">
        <v>70</v>
      </c>
    </row>
    <row r="12" spans="2:20" ht="15.75">
      <c r="B12" s="23" t="s">
        <v>71</v>
      </c>
      <c r="C12" s="24">
        <f>IFERROR(AVERAGEIF(C6:C11,"&lt;&gt;0"),"")</f>
        <v>3</v>
      </c>
      <c r="D12" s="24">
        <f t="shared" ref="D12:O12" si="0">IFERROR(AVERAGEIF(D6:D11,"&lt;&gt;0"),"")</f>
        <v>3</v>
      </c>
      <c r="E12" s="24" t="str">
        <f t="shared" si="0"/>
        <v/>
      </c>
      <c r="F12" s="24">
        <f t="shared" si="0"/>
        <v>1</v>
      </c>
      <c r="G12" s="24" t="str">
        <f t="shared" si="0"/>
        <v/>
      </c>
      <c r="H12" s="24" t="str">
        <f t="shared" si="0"/>
        <v/>
      </c>
      <c r="I12" s="24" t="str">
        <f t="shared" si="0"/>
        <v/>
      </c>
      <c r="J12" s="24" t="str">
        <f t="shared" si="0"/>
        <v/>
      </c>
      <c r="K12" s="24" t="str">
        <f t="shared" si="0"/>
        <v/>
      </c>
      <c r="L12" s="24" t="str">
        <f t="shared" si="0"/>
        <v/>
      </c>
      <c r="M12" s="24" t="str">
        <f t="shared" si="0"/>
        <v/>
      </c>
      <c r="N12" s="24">
        <f t="shared" si="0"/>
        <v>3</v>
      </c>
      <c r="O12" s="24" t="str">
        <f t="shared" si="0"/>
        <v/>
      </c>
    </row>
    <row r="15" spans="2:20" ht="58.5" customHeight="1">
      <c r="B15" s="141" t="s">
        <v>72</v>
      </c>
      <c r="C15" s="141"/>
      <c r="D15" s="141"/>
      <c r="E15" s="141"/>
      <c r="F15" s="141"/>
      <c r="G15" s="141"/>
      <c r="H15" s="141"/>
      <c r="I15" s="141"/>
      <c r="J15" s="141"/>
      <c r="K15" s="141"/>
      <c r="L15" s="141"/>
      <c r="P15" s="145" t="s">
        <v>221</v>
      </c>
      <c r="Q15" s="145"/>
      <c r="R15" s="145"/>
      <c r="S15" s="145"/>
      <c r="T15" s="145"/>
    </row>
    <row r="16" spans="2:20" ht="69.75" customHeight="1">
      <c r="B16" s="141" t="s">
        <v>74</v>
      </c>
      <c r="C16" s="141"/>
      <c r="D16" s="141"/>
      <c r="E16" s="141"/>
      <c r="F16" s="141"/>
      <c r="G16" s="141"/>
      <c r="H16" s="141"/>
      <c r="I16" s="141"/>
      <c r="J16" s="141"/>
      <c r="K16" s="141"/>
      <c r="L16" s="141"/>
      <c r="P16" s="146" t="s">
        <v>222</v>
      </c>
      <c r="Q16" s="146"/>
      <c r="R16" s="146"/>
      <c r="S16" s="146"/>
      <c r="T16" s="146"/>
    </row>
    <row r="17" spans="2:12" ht="50.2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2">
    <dataValidation type="list" allowBlank="1" showInputMessage="1" showErrorMessage="1" sqref="G6:O11">
      <formula1>$Q$8:$Q$11</formula1>
    </dataValidation>
    <dataValidation type="list" allowBlank="1" showInputMessage="1" showErrorMessage="1" sqref="C6:F11">
      <formula1>$P$7:$P$10</formula1>
    </dataValidation>
  </dataValidations>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dimension ref="B2:N13"/>
  <sheetViews>
    <sheetView topLeftCell="A4" workbookViewId="0">
      <selection activeCell="C13" sqref="C13"/>
    </sheetView>
  </sheetViews>
  <sheetFormatPr defaultRowHeight="15"/>
  <cols>
    <col min="3" max="3" width="53.285156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438</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33.75" customHeight="1">
      <c r="B8" s="35">
        <v>1</v>
      </c>
      <c r="C8" s="29" t="s">
        <v>439</v>
      </c>
      <c r="F8" s="141"/>
      <c r="G8" s="141"/>
      <c r="H8" s="141"/>
      <c r="I8" s="141"/>
      <c r="J8" s="141"/>
      <c r="K8" s="141"/>
      <c r="L8" s="141"/>
      <c r="M8" s="141"/>
      <c r="N8" s="141"/>
    </row>
    <row r="9" spans="2:14" ht="30" customHeight="1">
      <c r="B9" s="35">
        <v>2</v>
      </c>
      <c r="C9" s="29" t="s">
        <v>440</v>
      </c>
    </row>
    <row r="10" spans="2:14" ht="32.25" customHeight="1">
      <c r="B10" s="35">
        <v>3</v>
      </c>
      <c r="C10" s="29" t="s">
        <v>441</v>
      </c>
    </row>
    <row r="11" spans="2:14" ht="25.5" customHeight="1">
      <c r="B11" s="35">
        <v>4</v>
      </c>
      <c r="C11" s="29" t="s">
        <v>442</v>
      </c>
    </row>
    <row r="12" spans="2:14" ht="29.25" customHeight="1">
      <c r="B12" s="35">
        <v>5</v>
      </c>
      <c r="C12" s="29" t="s">
        <v>443</v>
      </c>
    </row>
    <row r="13" spans="2:14" ht="33">
      <c r="B13" s="35">
        <v>6</v>
      </c>
      <c r="C13" s="29" t="s">
        <v>444</v>
      </c>
    </row>
  </sheetData>
  <mergeCells count="3">
    <mergeCell ref="B2:C2"/>
    <mergeCell ref="F2:N8"/>
    <mergeCell ref="B5:C5"/>
  </mergeCell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dimension ref="B2:T18"/>
  <sheetViews>
    <sheetView topLeftCell="A3" workbookViewId="0">
      <selection activeCell="C12" sqref="C12:O12"/>
    </sheetView>
  </sheetViews>
  <sheetFormatPr defaultRowHeight="15"/>
  <cols>
    <col min="18" max="18" width="18.7109375" customWidth="1"/>
  </cols>
  <sheetData>
    <row r="2" spans="2:20" ht="25.5">
      <c r="B2" s="143" t="s">
        <v>44</v>
      </c>
      <c r="C2" s="143"/>
      <c r="D2" s="143"/>
      <c r="E2" s="143"/>
      <c r="F2" s="143"/>
      <c r="G2" s="143"/>
      <c r="H2" s="143"/>
      <c r="I2" s="143"/>
      <c r="J2" s="143"/>
      <c r="K2" s="143"/>
      <c r="L2" s="143"/>
      <c r="M2" s="143"/>
      <c r="N2" s="143"/>
      <c r="O2" s="143"/>
      <c r="S2" s="48"/>
      <c r="T2" s="48"/>
    </row>
    <row r="3" spans="2:20" ht="18.75">
      <c r="B3" s="144" t="s">
        <v>445</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3</v>
      </c>
      <c r="E6" s="19">
        <v>2</v>
      </c>
      <c r="F6" s="19">
        <v>1</v>
      </c>
      <c r="G6" s="19"/>
      <c r="H6" s="19"/>
      <c r="I6" s="19"/>
      <c r="J6" s="19">
        <v>2</v>
      </c>
      <c r="K6" s="19"/>
      <c r="L6" s="19"/>
      <c r="M6" s="19"/>
      <c r="N6" s="19">
        <v>3</v>
      </c>
      <c r="O6" s="19"/>
      <c r="S6" s="20"/>
    </row>
    <row r="7" spans="2:20">
      <c r="B7" s="18" t="s">
        <v>60</v>
      </c>
      <c r="C7" s="19">
        <v>3</v>
      </c>
      <c r="D7" s="19">
        <v>3</v>
      </c>
      <c r="E7" s="19">
        <v>2</v>
      </c>
      <c r="F7" s="19">
        <v>1</v>
      </c>
      <c r="G7" s="19"/>
      <c r="H7" s="19"/>
      <c r="I7" s="19"/>
      <c r="J7" s="19">
        <v>2</v>
      </c>
      <c r="K7" s="19"/>
      <c r="L7" s="19"/>
      <c r="M7" s="19"/>
      <c r="N7" s="19">
        <v>3</v>
      </c>
      <c r="O7" s="19"/>
      <c r="Q7" s="18" t="s">
        <v>61</v>
      </c>
      <c r="R7" s="18" t="s">
        <v>613</v>
      </c>
    </row>
    <row r="8" spans="2:20">
      <c r="B8" s="18" t="s">
        <v>63</v>
      </c>
      <c r="C8" s="19">
        <v>3</v>
      </c>
      <c r="D8" s="19">
        <v>3</v>
      </c>
      <c r="E8" s="19">
        <v>2</v>
      </c>
      <c r="F8" s="19">
        <v>1</v>
      </c>
      <c r="G8" s="19"/>
      <c r="H8" s="19"/>
      <c r="I8" s="19"/>
      <c r="J8" s="19">
        <v>2</v>
      </c>
      <c r="K8" s="19"/>
      <c r="L8" s="19"/>
      <c r="M8" s="19"/>
      <c r="N8" s="19">
        <v>3</v>
      </c>
      <c r="O8" s="19"/>
      <c r="Q8" s="21"/>
      <c r="R8" s="22" t="s">
        <v>64</v>
      </c>
    </row>
    <row r="9" spans="2:20">
      <c r="B9" s="18" t="s">
        <v>65</v>
      </c>
      <c r="C9" s="19">
        <v>3</v>
      </c>
      <c r="D9" s="19">
        <v>3</v>
      </c>
      <c r="E9" s="19">
        <v>2</v>
      </c>
      <c r="F9" s="19">
        <v>1</v>
      </c>
      <c r="G9" s="19"/>
      <c r="H9" s="19"/>
      <c r="I9" s="19"/>
      <c r="J9" s="19">
        <v>2</v>
      </c>
      <c r="K9" s="19"/>
      <c r="L9" s="19"/>
      <c r="M9" s="19"/>
      <c r="N9" s="19">
        <v>3</v>
      </c>
      <c r="O9" s="19"/>
      <c r="Q9" s="21">
        <v>1</v>
      </c>
      <c r="R9" s="22" t="s">
        <v>66</v>
      </c>
    </row>
    <row r="10" spans="2:20">
      <c r="B10" s="18" t="s">
        <v>67</v>
      </c>
      <c r="C10" s="19">
        <v>3</v>
      </c>
      <c r="D10" s="19">
        <v>3</v>
      </c>
      <c r="E10" s="19">
        <v>2</v>
      </c>
      <c r="F10" s="19">
        <v>1</v>
      </c>
      <c r="G10" s="19"/>
      <c r="H10" s="19"/>
      <c r="I10" s="19"/>
      <c r="J10" s="19">
        <v>2</v>
      </c>
      <c r="K10" s="19"/>
      <c r="L10" s="19"/>
      <c r="M10" s="19"/>
      <c r="N10" s="19">
        <v>3</v>
      </c>
      <c r="O10" s="19"/>
      <c r="Q10" s="21">
        <v>2</v>
      </c>
      <c r="R10" s="22" t="s">
        <v>68</v>
      </c>
    </row>
    <row r="11" spans="2:20">
      <c r="B11" s="18" t="s">
        <v>69</v>
      </c>
      <c r="C11" s="19">
        <v>3</v>
      </c>
      <c r="D11" s="19">
        <v>3</v>
      </c>
      <c r="E11" s="19">
        <v>2</v>
      </c>
      <c r="F11" s="19">
        <v>1</v>
      </c>
      <c r="G11" s="19"/>
      <c r="H11" s="19"/>
      <c r="I11" s="19"/>
      <c r="J11" s="19">
        <v>2</v>
      </c>
      <c r="K11" s="19"/>
      <c r="L11" s="19"/>
      <c r="M11" s="19"/>
      <c r="N11" s="19">
        <v>3</v>
      </c>
      <c r="O11" s="19"/>
      <c r="Q11" s="21">
        <v>3</v>
      </c>
      <c r="R11" s="22" t="s">
        <v>70</v>
      </c>
    </row>
    <row r="12" spans="2:20" ht="15.75">
      <c r="B12" s="23" t="s">
        <v>71</v>
      </c>
      <c r="C12" s="24">
        <f>IFERROR(AVERAGEIF(C6:C11,"&lt;&gt;0"),"")</f>
        <v>3</v>
      </c>
      <c r="D12" s="24">
        <f t="shared" ref="D12:O12" si="0">IFERROR(AVERAGEIF(D6:D11,"&lt;&gt;0"),"")</f>
        <v>3</v>
      </c>
      <c r="E12" s="24">
        <f t="shared" si="0"/>
        <v>2</v>
      </c>
      <c r="F12" s="24">
        <f t="shared" si="0"/>
        <v>1</v>
      </c>
      <c r="G12" s="24" t="str">
        <f t="shared" si="0"/>
        <v/>
      </c>
      <c r="H12" s="24" t="str">
        <f t="shared" si="0"/>
        <v/>
      </c>
      <c r="I12" s="24" t="str">
        <f t="shared" si="0"/>
        <v/>
      </c>
      <c r="J12" s="24">
        <f t="shared" si="0"/>
        <v>2</v>
      </c>
      <c r="K12" s="24" t="str">
        <f t="shared" si="0"/>
        <v/>
      </c>
      <c r="L12" s="24" t="str">
        <f t="shared" si="0"/>
        <v/>
      </c>
      <c r="M12" s="24" t="str">
        <f t="shared" si="0"/>
        <v/>
      </c>
      <c r="N12" s="24">
        <f t="shared" si="0"/>
        <v>3</v>
      </c>
      <c r="O12" s="24" t="str">
        <f t="shared" si="0"/>
        <v/>
      </c>
    </row>
    <row r="15" spans="2:20" ht="63" customHeight="1">
      <c r="B15" s="141" t="s">
        <v>72</v>
      </c>
      <c r="C15" s="141"/>
      <c r="D15" s="141"/>
      <c r="E15" s="141"/>
      <c r="F15" s="141"/>
      <c r="G15" s="141"/>
      <c r="H15" s="141"/>
      <c r="I15" s="141"/>
      <c r="J15" s="141"/>
      <c r="K15" s="141"/>
      <c r="L15" s="141"/>
      <c r="P15" s="145" t="s">
        <v>221</v>
      </c>
      <c r="Q15" s="145"/>
      <c r="R15" s="145"/>
      <c r="S15" s="145"/>
      <c r="T15" s="145"/>
    </row>
    <row r="16" spans="2:20" ht="66.75" customHeight="1">
      <c r="B16" s="141" t="s">
        <v>74</v>
      </c>
      <c r="C16" s="141"/>
      <c r="D16" s="141"/>
      <c r="E16" s="141"/>
      <c r="F16" s="141"/>
      <c r="G16" s="141"/>
      <c r="H16" s="141"/>
      <c r="I16" s="141"/>
      <c r="J16" s="141"/>
      <c r="K16" s="141"/>
      <c r="L16" s="141"/>
      <c r="P16" s="146" t="s">
        <v>222</v>
      </c>
      <c r="Q16" s="146"/>
      <c r="R16" s="146"/>
      <c r="S16" s="146"/>
      <c r="T16" s="146"/>
    </row>
    <row r="17" spans="2:12" ht="47.2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B2:N12"/>
  <sheetViews>
    <sheetView topLeftCell="A6" workbookViewId="0">
      <selection activeCell="G22" sqref="G22"/>
    </sheetView>
  </sheetViews>
  <sheetFormatPr defaultRowHeight="15"/>
  <cols>
    <col min="3" max="3" width="58.57031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9" t="s">
        <v>192</v>
      </c>
      <c r="C5" s="149"/>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32.25" customHeight="1">
      <c r="B8" s="36">
        <v>1</v>
      </c>
      <c r="C8" s="28" t="s">
        <v>204</v>
      </c>
      <c r="F8" s="141"/>
      <c r="G8" s="141"/>
      <c r="H8" s="141"/>
      <c r="I8" s="141"/>
      <c r="J8" s="141"/>
      <c r="K8" s="141"/>
      <c r="L8" s="141"/>
      <c r="M8" s="141"/>
      <c r="N8" s="141"/>
    </row>
    <row r="9" spans="2:14" ht="32.25" customHeight="1">
      <c r="B9" s="36">
        <v>2</v>
      </c>
      <c r="C9" s="29" t="s">
        <v>205</v>
      </c>
    </row>
    <row r="10" spans="2:14" ht="24.75" customHeight="1">
      <c r="B10" s="36">
        <v>3</v>
      </c>
      <c r="C10" s="29" t="s">
        <v>206</v>
      </c>
    </row>
    <row r="11" spans="2:14" ht="23.25" customHeight="1">
      <c r="B11" s="36">
        <v>4</v>
      </c>
      <c r="C11" s="29" t="s">
        <v>207</v>
      </c>
    </row>
    <row r="12" spans="2:14" ht="29.25" customHeight="1">
      <c r="B12" s="36">
        <v>5</v>
      </c>
      <c r="C12" s="29" t="s">
        <v>208</v>
      </c>
    </row>
  </sheetData>
  <mergeCells count="3">
    <mergeCell ref="B2:C2"/>
    <mergeCell ref="F2:N8"/>
    <mergeCell ref="B5:C5"/>
  </mergeCells>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dimension ref="B2:N11"/>
  <sheetViews>
    <sheetView workbookViewId="0">
      <selection activeCell="B2" sqref="B2:N12"/>
    </sheetView>
  </sheetViews>
  <sheetFormatPr defaultRowHeight="15"/>
  <cols>
    <col min="3" max="3" width="60.1406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446</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18.75">
      <c r="B8" s="35">
        <v>1</v>
      </c>
      <c r="C8" s="28" t="s">
        <v>447</v>
      </c>
      <c r="F8" s="141"/>
      <c r="G8" s="141"/>
      <c r="H8" s="141"/>
      <c r="I8" s="141"/>
      <c r="J8" s="141"/>
      <c r="K8" s="141"/>
      <c r="L8" s="141"/>
      <c r="M8" s="141"/>
      <c r="N8" s="141"/>
    </row>
    <row r="9" spans="2:14" ht="18.75">
      <c r="B9" s="35">
        <v>2</v>
      </c>
      <c r="C9" s="66" t="s">
        <v>448</v>
      </c>
    </row>
    <row r="10" spans="2:14" ht="18.75">
      <c r="B10" s="35">
        <v>3</v>
      </c>
      <c r="C10" s="66" t="s">
        <v>449</v>
      </c>
    </row>
    <row r="11" spans="2:14" ht="33">
      <c r="B11" s="35">
        <v>4</v>
      </c>
      <c r="C11" s="29" t="s">
        <v>450</v>
      </c>
    </row>
  </sheetData>
  <mergeCells count="3">
    <mergeCell ref="B2:C2"/>
    <mergeCell ref="F2:N8"/>
    <mergeCell ref="B5:C5"/>
  </mergeCell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42578125" customWidth="1"/>
  </cols>
  <sheetData>
    <row r="2" spans="2:20" ht="25.5">
      <c r="B2" s="143" t="s">
        <v>44</v>
      </c>
      <c r="C2" s="143"/>
      <c r="D2" s="143"/>
      <c r="E2" s="143"/>
      <c r="F2" s="143"/>
      <c r="G2" s="143"/>
      <c r="H2" s="143"/>
      <c r="I2" s="143"/>
      <c r="J2" s="143"/>
      <c r="K2" s="143"/>
      <c r="L2" s="143"/>
      <c r="M2" s="143"/>
      <c r="N2" s="143"/>
      <c r="O2" s="143"/>
      <c r="S2" s="48"/>
      <c r="T2" s="48"/>
    </row>
    <row r="3" spans="2:20" ht="18.75">
      <c r="B3" s="144" t="s">
        <v>446</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2</v>
      </c>
      <c r="E6" s="19">
        <v>2</v>
      </c>
      <c r="F6" s="19">
        <v>2</v>
      </c>
      <c r="G6" s="19"/>
      <c r="H6" s="19">
        <v>2</v>
      </c>
      <c r="I6" s="19"/>
      <c r="J6" s="19"/>
      <c r="K6" s="19"/>
      <c r="L6" s="19"/>
      <c r="M6" s="19"/>
      <c r="N6" s="19"/>
      <c r="O6" s="19">
        <v>2</v>
      </c>
      <c r="S6" s="20"/>
    </row>
    <row r="7" spans="2:20">
      <c r="B7" s="18" t="s">
        <v>60</v>
      </c>
      <c r="C7" s="19">
        <v>3</v>
      </c>
      <c r="D7" s="19">
        <v>2</v>
      </c>
      <c r="E7" s="19">
        <v>2</v>
      </c>
      <c r="F7" s="19">
        <v>2</v>
      </c>
      <c r="G7" s="19"/>
      <c r="H7" s="19">
        <v>2</v>
      </c>
      <c r="I7" s="19"/>
      <c r="J7" s="19">
        <v>2</v>
      </c>
      <c r="K7" s="19"/>
      <c r="L7" s="19"/>
      <c r="M7" s="19"/>
      <c r="N7" s="19"/>
      <c r="O7" s="19">
        <v>2</v>
      </c>
      <c r="Q7" s="18" t="s">
        <v>61</v>
      </c>
      <c r="R7" s="18" t="s">
        <v>613</v>
      </c>
    </row>
    <row r="8" spans="2:20">
      <c r="B8" s="18" t="s">
        <v>63</v>
      </c>
      <c r="C8" s="19">
        <v>3</v>
      </c>
      <c r="D8" s="19">
        <v>2</v>
      </c>
      <c r="E8" s="19">
        <v>3</v>
      </c>
      <c r="F8" s="19">
        <v>3</v>
      </c>
      <c r="G8" s="19"/>
      <c r="H8" s="19">
        <v>2</v>
      </c>
      <c r="I8" s="19"/>
      <c r="J8" s="19">
        <v>2</v>
      </c>
      <c r="K8" s="19"/>
      <c r="L8" s="19"/>
      <c r="M8" s="19"/>
      <c r="N8" s="19"/>
      <c r="O8" s="19">
        <v>3</v>
      </c>
      <c r="Q8" s="21"/>
      <c r="R8" s="22" t="s">
        <v>64</v>
      </c>
    </row>
    <row r="9" spans="2:20">
      <c r="B9" s="18" t="s">
        <v>65</v>
      </c>
      <c r="C9" s="19">
        <v>2</v>
      </c>
      <c r="D9" s="19">
        <v>2</v>
      </c>
      <c r="E9" s="19">
        <v>2</v>
      </c>
      <c r="F9" s="19">
        <v>2</v>
      </c>
      <c r="G9" s="19"/>
      <c r="H9" s="19">
        <v>3</v>
      </c>
      <c r="I9" s="19"/>
      <c r="J9" s="19"/>
      <c r="K9" s="19"/>
      <c r="L9" s="19"/>
      <c r="M9" s="19"/>
      <c r="N9" s="19"/>
      <c r="O9" s="19">
        <v>3</v>
      </c>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2.75</v>
      </c>
      <c r="D12" s="24">
        <f t="shared" ref="D12:O12" si="0">IFERROR(AVERAGEIF(D6:D11,"&lt;&gt;0"),"")</f>
        <v>2</v>
      </c>
      <c r="E12" s="24">
        <f t="shared" si="0"/>
        <v>2.25</v>
      </c>
      <c r="F12" s="24">
        <f t="shared" si="0"/>
        <v>2.25</v>
      </c>
      <c r="G12" s="24" t="str">
        <f t="shared" si="0"/>
        <v/>
      </c>
      <c r="H12" s="24">
        <f t="shared" si="0"/>
        <v>2.25</v>
      </c>
      <c r="I12" s="24" t="str">
        <f t="shared" si="0"/>
        <v/>
      </c>
      <c r="J12" s="24">
        <f t="shared" si="0"/>
        <v>2</v>
      </c>
      <c r="K12" s="24" t="str">
        <f t="shared" si="0"/>
        <v/>
      </c>
      <c r="L12" s="24" t="str">
        <f t="shared" si="0"/>
        <v/>
      </c>
      <c r="M12" s="24" t="str">
        <f t="shared" si="0"/>
        <v/>
      </c>
      <c r="N12" s="24" t="str">
        <f t="shared" si="0"/>
        <v/>
      </c>
      <c r="O12" s="24">
        <f t="shared" si="0"/>
        <v>2.5</v>
      </c>
    </row>
    <row r="15" spans="2:20" ht="66" customHeight="1">
      <c r="B15" s="141" t="s">
        <v>72</v>
      </c>
      <c r="C15" s="141"/>
      <c r="D15" s="141"/>
      <c r="E15" s="141"/>
      <c r="F15" s="141"/>
      <c r="G15" s="141"/>
      <c r="H15" s="141"/>
      <c r="I15" s="141"/>
      <c r="J15" s="141"/>
      <c r="K15" s="141"/>
      <c r="L15" s="141"/>
      <c r="P15" s="145" t="s">
        <v>221</v>
      </c>
      <c r="Q15" s="145"/>
      <c r="R15" s="145"/>
      <c r="S15" s="145"/>
      <c r="T15" s="145"/>
    </row>
    <row r="16" spans="2:20" ht="68.25" customHeight="1">
      <c r="B16" s="141" t="s">
        <v>74</v>
      </c>
      <c r="C16" s="141"/>
      <c r="D16" s="141"/>
      <c r="E16" s="141"/>
      <c r="F16" s="141"/>
      <c r="G16" s="141"/>
      <c r="H16" s="141"/>
      <c r="I16" s="141"/>
      <c r="J16" s="141"/>
      <c r="K16" s="141"/>
      <c r="L16" s="141"/>
      <c r="P16" s="146" t="s">
        <v>222</v>
      </c>
      <c r="Q16" s="146"/>
      <c r="R16" s="146"/>
      <c r="S16" s="146"/>
      <c r="T16" s="146"/>
    </row>
    <row r="17" spans="2:12" ht="61.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dimension ref="B2:N13"/>
  <sheetViews>
    <sheetView workbookViewId="0">
      <selection activeCell="C8" sqref="C8"/>
    </sheetView>
  </sheetViews>
  <sheetFormatPr defaultRowHeight="15"/>
  <cols>
    <col min="3" max="3" width="60.8554687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40.5" customHeight="1">
      <c r="B5" s="149" t="s">
        <v>451</v>
      </c>
      <c r="C5" s="149"/>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37.5" customHeight="1">
      <c r="B8" s="35">
        <v>1</v>
      </c>
      <c r="C8" s="28" t="s">
        <v>452</v>
      </c>
      <c r="F8" s="141"/>
      <c r="G8" s="141"/>
      <c r="H8" s="141"/>
      <c r="I8" s="141"/>
      <c r="J8" s="141"/>
      <c r="K8" s="141"/>
      <c r="L8" s="141"/>
      <c r="M8" s="141"/>
      <c r="N8" s="141"/>
    </row>
    <row r="9" spans="2:14" ht="33">
      <c r="B9" s="35">
        <v>2</v>
      </c>
      <c r="C9" s="29" t="s">
        <v>453</v>
      </c>
    </row>
    <row r="10" spans="2:14" ht="33">
      <c r="B10" s="35">
        <v>3</v>
      </c>
      <c r="C10" s="29" t="s">
        <v>454</v>
      </c>
    </row>
    <row r="11" spans="2:14" ht="27.75" customHeight="1">
      <c r="B11" s="35">
        <v>4</v>
      </c>
      <c r="C11" s="95" t="s">
        <v>455</v>
      </c>
    </row>
    <row r="12" spans="2:14" ht="18.75">
      <c r="B12" s="35">
        <v>5</v>
      </c>
      <c r="C12" s="95" t="s">
        <v>456</v>
      </c>
    </row>
    <row r="13" spans="2:14" ht="18.75">
      <c r="B13" s="35">
        <v>6</v>
      </c>
      <c r="C13" s="95" t="s">
        <v>457</v>
      </c>
    </row>
  </sheetData>
  <mergeCells count="3">
    <mergeCell ref="B2:C2"/>
    <mergeCell ref="F2:N8"/>
    <mergeCell ref="B5:C5"/>
  </mergeCell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28515625" customWidth="1"/>
  </cols>
  <sheetData>
    <row r="2" spans="2:20" ht="25.5">
      <c r="B2" s="143" t="s">
        <v>44</v>
      </c>
      <c r="C2" s="143"/>
      <c r="D2" s="143"/>
      <c r="E2" s="143"/>
      <c r="F2" s="143"/>
      <c r="G2" s="143"/>
      <c r="H2" s="143"/>
      <c r="I2" s="143"/>
      <c r="J2" s="143"/>
      <c r="K2" s="143"/>
      <c r="L2" s="143"/>
      <c r="M2" s="143"/>
      <c r="N2" s="143"/>
      <c r="O2" s="143"/>
      <c r="S2" s="48"/>
      <c r="T2" s="48"/>
    </row>
    <row r="3" spans="2:20" ht="18.75">
      <c r="B3" s="144" t="s">
        <v>451</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3</v>
      </c>
      <c r="E6" s="19">
        <v>3</v>
      </c>
      <c r="F6" s="19">
        <v>2</v>
      </c>
      <c r="G6" s="19"/>
      <c r="H6" s="19"/>
      <c r="I6" s="19"/>
      <c r="J6" s="19">
        <v>2</v>
      </c>
      <c r="K6" s="19"/>
      <c r="L6" s="19"/>
      <c r="M6" s="19"/>
      <c r="N6" s="19"/>
      <c r="O6" s="19">
        <v>3</v>
      </c>
      <c r="S6" s="20"/>
    </row>
    <row r="7" spans="2:20">
      <c r="B7" s="18" t="s">
        <v>60</v>
      </c>
      <c r="C7" s="19">
        <v>3</v>
      </c>
      <c r="D7" s="19">
        <v>3</v>
      </c>
      <c r="E7" s="19">
        <v>3</v>
      </c>
      <c r="F7" s="19">
        <v>2</v>
      </c>
      <c r="G7" s="19"/>
      <c r="H7" s="19"/>
      <c r="I7" s="19"/>
      <c r="J7" s="19">
        <v>2</v>
      </c>
      <c r="K7" s="19"/>
      <c r="L7" s="19"/>
      <c r="M7" s="19"/>
      <c r="N7" s="19"/>
      <c r="O7" s="19">
        <v>3</v>
      </c>
      <c r="Q7" s="18" t="s">
        <v>61</v>
      </c>
      <c r="R7" s="18" t="s">
        <v>613</v>
      </c>
    </row>
    <row r="8" spans="2:20">
      <c r="B8" s="18" t="s">
        <v>63</v>
      </c>
      <c r="C8" s="19">
        <v>3</v>
      </c>
      <c r="D8" s="19">
        <v>3</v>
      </c>
      <c r="E8" s="19">
        <v>3</v>
      </c>
      <c r="F8" s="19">
        <v>2</v>
      </c>
      <c r="G8" s="19"/>
      <c r="H8" s="19"/>
      <c r="I8" s="19"/>
      <c r="J8" s="19">
        <v>2</v>
      </c>
      <c r="K8" s="19"/>
      <c r="L8" s="19"/>
      <c r="M8" s="19"/>
      <c r="N8" s="19"/>
      <c r="O8" s="19">
        <v>3</v>
      </c>
      <c r="Q8" s="21"/>
      <c r="R8" s="22" t="s">
        <v>64</v>
      </c>
    </row>
    <row r="9" spans="2:20">
      <c r="B9" s="18" t="s">
        <v>65</v>
      </c>
      <c r="C9" s="19">
        <v>3</v>
      </c>
      <c r="D9" s="19">
        <v>3</v>
      </c>
      <c r="E9" s="19">
        <v>3</v>
      </c>
      <c r="F9" s="19">
        <v>2</v>
      </c>
      <c r="G9" s="19"/>
      <c r="H9" s="19"/>
      <c r="I9" s="19"/>
      <c r="J9" s="19">
        <v>2</v>
      </c>
      <c r="K9" s="19"/>
      <c r="L9" s="19"/>
      <c r="M9" s="19"/>
      <c r="N9" s="19"/>
      <c r="O9" s="19">
        <v>3</v>
      </c>
      <c r="Q9" s="21">
        <v>1</v>
      </c>
      <c r="R9" s="22" t="s">
        <v>66</v>
      </c>
    </row>
    <row r="10" spans="2:20">
      <c r="B10" s="18" t="s">
        <v>67</v>
      </c>
      <c r="C10" s="19">
        <v>3</v>
      </c>
      <c r="D10" s="19">
        <v>3</v>
      </c>
      <c r="E10" s="19">
        <v>3</v>
      </c>
      <c r="F10" s="19">
        <v>2</v>
      </c>
      <c r="G10" s="19"/>
      <c r="H10" s="19"/>
      <c r="I10" s="19"/>
      <c r="J10" s="19">
        <v>2</v>
      </c>
      <c r="K10" s="19"/>
      <c r="L10" s="19"/>
      <c r="M10" s="19"/>
      <c r="N10" s="19"/>
      <c r="O10" s="19">
        <v>3</v>
      </c>
      <c r="Q10" s="21">
        <v>2</v>
      </c>
      <c r="R10" s="22" t="s">
        <v>68</v>
      </c>
    </row>
    <row r="11" spans="2:20">
      <c r="B11" s="18" t="s">
        <v>69</v>
      </c>
      <c r="C11" s="19">
        <v>3</v>
      </c>
      <c r="D11" s="19">
        <v>3</v>
      </c>
      <c r="E11" s="19">
        <v>3</v>
      </c>
      <c r="F11" s="19">
        <v>2</v>
      </c>
      <c r="G11" s="19"/>
      <c r="H11" s="19"/>
      <c r="I11" s="19"/>
      <c r="J11" s="19">
        <v>2</v>
      </c>
      <c r="K11" s="19"/>
      <c r="L11" s="19"/>
      <c r="M11" s="19"/>
      <c r="N11" s="19"/>
      <c r="O11" s="19">
        <v>3</v>
      </c>
      <c r="Q11" s="21">
        <v>3</v>
      </c>
      <c r="R11" s="22" t="s">
        <v>70</v>
      </c>
    </row>
    <row r="12" spans="2:20" ht="15.75">
      <c r="B12" s="23" t="s">
        <v>71</v>
      </c>
      <c r="C12" s="24">
        <f>IFERROR(AVERAGEIF(C6:C11,"&lt;&gt;0"),"")</f>
        <v>3</v>
      </c>
      <c r="D12" s="24">
        <f t="shared" ref="D12:O12" si="0">IFERROR(AVERAGEIF(D6:D11,"&lt;&gt;0"),"")</f>
        <v>3</v>
      </c>
      <c r="E12" s="24">
        <f t="shared" si="0"/>
        <v>3</v>
      </c>
      <c r="F12" s="24">
        <f t="shared" si="0"/>
        <v>2</v>
      </c>
      <c r="G12" s="24" t="str">
        <f t="shared" si="0"/>
        <v/>
      </c>
      <c r="H12" s="24" t="str">
        <f t="shared" si="0"/>
        <v/>
      </c>
      <c r="I12" s="24" t="str">
        <f t="shared" si="0"/>
        <v/>
      </c>
      <c r="J12" s="24">
        <f t="shared" si="0"/>
        <v>2</v>
      </c>
      <c r="K12" s="24" t="str">
        <f t="shared" si="0"/>
        <v/>
      </c>
      <c r="L12" s="24" t="str">
        <f t="shared" si="0"/>
        <v/>
      </c>
      <c r="M12" s="24" t="str">
        <f t="shared" si="0"/>
        <v/>
      </c>
      <c r="N12" s="24" t="str">
        <f t="shared" si="0"/>
        <v/>
      </c>
      <c r="O12" s="24">
        <f t="shared" si="0"/>
        <v>3</v>
      </c>
    </row>
    <row r="15" spans="2:20" ht="60" customHeight="1">
      <c r="B15" s="141" t="s">
        <v>72</v>
      </c>
      <c r="C15" s="141"/>
      <c r="D15" s="141"/>
      <c r="E15" s="141"/>
      <c r="F15" s="141"/>
      <c r="G15" s="141"/>
      <c r="H15" s="141"/>
      <c r="I15" s="141"/>
      <c r="J15" s="141"/>
      <c r="K15" s="141"/>
      <c r="L15" s="141"/>
      <c r="P15" s="145" t="s">
        <v>221</v>
      </c>
      <c r="Q15" s="145"/>
      <c r="R15" s="145"/>
      <c r="S15" s="145"/>
      <c r="T15" s="145"/>
    </row>
    <row r="16" spans="2:20" ht="71.25" customHeight="1">
      <c r="B16" s="141" t="s">
        <v>74</v>
      </c>
      <c r="C16" s="141"/>
      <c r="D16" s="141"/>
      <c r="E16" s="141"/>
      <c r="F16" s="141"/>
      <c r="G16" s="141"/>
      <c r="H16" s="141"/>
      <c r="I16" s="141"/>
      <c r="J16" s="141"/>
      <c r="K16" s="141"/>
      <c r="L16" s="141"/>
      <c r="P16" s="146" t="s">
        <v>222</v>
      </c>
      <c r="Q16" s="146"/>
      <c r="R16" s="146"/>
      <c r="S16" s="146"/>
      <c r="T16" s="146"/>
    </row>
    <row r="17" spans="2:12" ht="51"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dimension ref="B2:N11"/>
  <sheetViews>
    <sheetView workbookViewId="0">
      <selection activeCell="B6" sqref="B6"/>
    </sheetView>
  </sheetViews>
  <sheetFormatPr defaultRowHeight="15"/>
  <cols>
    <col min="3" max="3" width="67.57031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458</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96" t="s">
        <v>37</v>
      </c>
      <c r="F7" s="141"/>
      <c r="G7" s="141"/>
      <c r="H7" s="141"/>
      <c r="I7" s="141"/>
      <c r="J7" s="141"/>
      <c r="K7" s="141"/>
      <c r="L7" s="141"/>
      <c r="M7" s="141"/>
      <c r="N7" s="141"/>
    </row>
    <row r="8" spans="2:14" ht="37.5" customHeight="1">
      <c r="B8" s="36">
        <v>1</v>
      </c>
      <c r="C8" s="28" t="s">
        <v>459</v>
      </c>
      <c r="F8" s="141"/>
      <c r="G8" s="141"/>
      <c r="H8" s="141"/>
      <c r="I8" s="141"/>
      <c r="J8" s="141"/>
      <c r="K8" s="141"/>
      <c r="L8" s="141"/>
      <c r="M8" s="141"/>
      <c r="N8" s="141"/>
    </row>
    <row r="9" spans="2:14" ht="28.5" customHeight="1">
      <c r="B9" s="36">
        <v>2</v>
      </c>
      <c r="C9" s="95" t="s">
        <v>460</v>
      </c>
    </row>
    <row r="10" spans="2:14" ht="33">
      <c r="B10" s="97">
        <v>3</v>
      </c>
      <c r="C10" s="29" t="s">
        <v>461</v>
      </c>
    </row>
    <row r="11" spans="2:14" ht="33">
      <c r="B11" s="35">
        <v>4</v>
      </c>
      <c r="C11" s="29" t="s">
        <v>462</v>
      </c>
    </row>
  </sheetData>
  <mergeCells count="3">
    <mergeCell ref="B2:C2"/>
    <mergeCell ref="F2:N8"/>
    <mergeCell ref="B5:C5"/>
  </mergeCell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140625" customWidth="1"/>
  </cols>
  <sheetData>
    <row r="2" spans="2:20" ht="25.5">
      <c r="B2" s="143" t="s">
        <v>44</v>
      </c>
      <c r="C2" s="143"/>
      <c r="D2" s="143"/>
      <c r="E2" s="143"/>
      <c r="F2" s="143"/>
      <c r="G2" s="143"/>
      <c r="H2" s="143"/>
      <c r="I2" s="143"/>
      <c r="J2" s="143"/>
      <c r="K2" s="143"/>
      <c r="L2" s="143"/>
      <c r="M2" s="143"/>
      <c r="N2" s="143"/>
      <c r="O2" s="143"/>
      <c r="S2" s="48"/>
      <c r="T2" s="48"/>
    </row>
    <row r="3" spans="2:20" ht="18.75">
      <c r="B3" s="144" t="s">
        <v>463</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2</v>
      </c>
      <c r="D6" s="19">
        <v>1</v>
      </c>
      <c r="E6" s="19">
        <v>2</v>
      </c>
      <c r="F6" s="19">
        <v>2</v>
      </c>
      <c r="G6" s="19"/>
      <c r="H6" s="19">
        <v>2</v>
      </c>
      <c r="I6" s="19">
        <v>1</v>
      </c>
      <c r="J6" s="19"/>
      <c r="K6" s="19">
        <v>1</v>
      </c>
      <c r="L6" s="19"/>
      <c r="M6" s="19"/>
      <c r="N6" s="19"/>
      <c r="O6" s="19">
        <v>2</v>
      </c>
      <c r="S6" s="20"/>
    </row>
    <row r="7" spans="2:20">
      <c r="B7" s="18" t="s">
        <v>60</v>
      </c>
      <c r="C7" s="19">
        <v>3</v>
      </c>
      <c r="D7" s="19"/>
      <c r="E7" s="19">
        <v>3</v>
      </c>
      <c r="F7" s="19">
        <v>2</v>
      </c>
      <c r="G7" s="19"/>
      <c r="H7" s="19">
        <v>2</v>
      </c>
      <c r="I7" s="19">
        <v>2</v>
      </c>
      <c r="J7" s="19"/>
      <c r="K7" s="19">
        <v>1</v>
      </c>
      <c r="L7" s="19"/>
      <c r="M7" s="19"/>
      <c r="N7" s="19"/>
      <c r="O7" s="19">
        <v>3</v>
      </c>
      <c r="Q7" s="18" t="s">
        <v>61</v>
      </c>
      <c r="R7" s="18" t="s">
        <v>613</v>
      </c>
    </row>
    <row r="8" spans="2:20">
      <c r="B8" s="18" t="s">
        <v>63</v>
      </c>
      <c r="C8" s="19">
        <v>3</v>
      </c>
      <c r="D8" s="19"/>
      <c r="E8" s="19">
        <v>3</v>
      </c>
      <c r="F8" s="19">
        <v>3</v>
      </c>
      <c r="G8" s="19"/>
      <c r="H8" s="19">
        <v>2</v>
      </c>
      <c r="I8" s="19"/>
      <c r="J8" s="19"/>
      <c r="K8" s="19">
        <v>2</v>
      </c>
      <c r="L8" s="19"/>
      <c r="M8" s="19"/>
      <c r="N8" s="19"/>
      <c r="O8" s="19">
        <v>3</v>
      </c>
      <c r="Q8" s="21"/>
      <c r="R8" s="22" t="s">
        <v>64</v>
      </c>
    </row>
    <row r="9" spans="2:20">
      <c r="B9" s="18" t="s">
        <v>65</v>
      </c>
      <c r="C9" s="19">
        <v>3</v>
      </c>
      <c r="D9" s="19"/>
      <c r="E9" s="19"/>
      <c r="F9" s="19"/>
      <c r="G9" s="19"/>
      <c r="H9" s="19">
        <v>2</v>
      </c>
      <c r="I9" s="19"/>
      <c r="J9" s="19">
        <v>3</v>
      </c>
      <c r="K9" s="19">
        <v>3</v>
      </c>
      <c r="L9" s="19">
        <v>2</v>
      </c>
      <c r="M9" s="19"/>
      <c r="N9" s="19"/>
      <c r="O9" s="19">
        <v>3</v>
      </c>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2.75</v>
      </c>
      <c r="D12" s="24">
        <f t="shared" ref="D12:O12" si="0">IFERROR(AVERAGEIF(D6:D11,"&lt;&gt;0"),"")</f>
        <v>1</v>
      </c>
      <c r="E12" s="24">
        <f t="shared" si="0"/>
        <v>2.6666666666666665</v>
      </c>
      <c r="F12" s="24">
        <f t="shared" si="0"/>
        <v>2.3333333333333335</v>
      </c>
      <c r="G12" s="24" t="str">
        <f t="shared" si="0"/>
        <v/>
      </c>
      <c r="H12" s="24">
        <f t="shared" si="0"/>
        <v>2</v>
      </c>
      <c r="I12" s="24">
        <f t="shared" si="0"/>
        <v>1.5</v>
      </c>
      <c r="J12" s="24">
        <f t="shared" si="0"/>
        <v>3</v>
      </c>
      <c r="K12" s="24">
        <f t="shared" si="0"/>
        <v>1.75</v>
      </c>
      <c r="L12" s="24">
        <f t="shared" si="0"/>
        <v>2</v>
      </c>
      <c r="M12" s="24" t="str">
        <f t="shared" si="0"/>
        <v/>
      </c>
      <c r="N12" s="24" t="str">
        <f t="shared" si="0"/>
        <v/>
      </c>
      <c r="O12" s="24">
        <f t="shared" si="0"/>
        <v>2.75</v>
      </c>
    </row>
    <row r="15" spans="2:20" ht="19.5">
      <c r="B15" s="141" t="s">
        <v>72</v>
      </c>
      <c r="C15" s="141"/>
      <c r="D15" s="141"/>
      <c r="E15" s="141"/>
      <c r="F15" s="141"/>
      <c r="G15" s="141"/>
      <c r="H15" s="141"/>
      <c r="I15" s="141"/>
      <c r="J15" s="141"/>
      <c r="K15" s="141"/>
      <c r="L15" s="141"/>
      <c r="P15" s="145" t="s">
        <v>221</v>
      </c>
      <c r="Q15" s="145"/>
      <c r="R15" s="145"/>
      <c r="S15" s="145"/>
      <c r="T15" s="145"/>
    </row>
    <row r="16" spans="2:20" ht="16.5">
      <c r="B16" s="141" t="s">
        <v>74</v>
      </c>
      <c r="C16" s="141"/>
      <c r="D16" s="141"/>
      <c r="E16" s="141"/>
      <c r="F16" s="141"/>
      <c r="G16" s="141"/>
      <c r="H16" s="141"/>
      <c r="I16" s="141"/>
      <c r="J16" s="141"/>
      <c r="K16" s="141"/>
      <c r="L16" s="141"/>
      <c r="P16" s="146" t="s">
        <v>222</v>
      </c>
      <c r="Q16" s="146"/>
      <c r="R16" s="146"/>
      <c r="S16" s="146"/>
      <c r="T16" s="146"/>
    </row>
    <row r="17" spans="2:12" ht="15.75">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dimension ref="B2:N11"/>
  <sheetViews>
    <sheetView workbookViewId="0">
      <selection activeCell="B2" sqref="B2:N12"/>
    </sheetView>
  </sheetViews>
  <sheetFormatPr defaultRowHeight="15"/>
  <cols>
    <col min="3" max="3" width="57.8554687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464</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96" t="s">
        <v>37</v>
      </c>
      <c r="F7" s="141"/>
      <c r="G7" s="141"/>
      <c r="H7" s="141"/>
      <c r="I7" s="141"/>
      <c r="J7" s="141"/>
      <c r="K7" s="141"/>
      <c r="L7" s="141"/>
      <c r="M7" s="141"/>
      <c r="N7" s="141"/>
    </row>
    <row r="8" spans="2:14" ht="33">
      <c r="B8" s="36">
        <v>1</v>
      </c>
      <c r="C8" s="29" t="s">
        <v>465</v>
      </c>
      <c r="F8" s="141"/>
      <c r="G8" s="141"/>
      <c r="H8" s="141"/>
      <c r="I8" s="141"/>
      <c r="J8" s="141"/>
      <c r="K8" s="141"/>
      <c r="L8" s="141"/>
      <c r="M8" s="141"/>
      <c r="N8" s="141"/>
    </row>
    <row r="9" spans="2:14" ht="33">
      <c r="B9" s="36">
        <v>2</v>
      </c>
      <c r="C9" s="29" t="s">
        <v>466</v>
      </c>
    </row>
    <row r="10" spans="2:14" ht="33">
      <c r="B10" s="97">
        <v>3</v>
      </c>
      <c r="C10" s="29" t="s">
        <v>467</v>
      </c>
    </row>
    <row r="11" spans="2:14">
      <c r="B11" s="98"/>
      <c r="C11" s="98"/>
    </row>
  </sheetData>
  <mergeCells count="3">
    <mergeCell ref="B2:C2"/>
    <mergeCell ref="F2:N8"/>
    <mergeCell ref="B5:C5"/>
  </mergeCell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140625" customWidth="1"/>
  </cols>
  <sheetData>
    <row r="2" spans="2:20" ht="25.5">
      <c r="B2" s="143" t="s">
        <v>44</v>
      </c>
      <c r="C2" s="143"/>
      <c r="D2" s="143"/>
      <c r="E2" s="143"/>
      <c r="F2" s="143"/>
      <c r="G2" s="143"/>
      <c r="H2" s="143"/>
      <c r="I2" s="143"/>
      <c r="J2" s="143"/>
      <c r="K2" s="143"/>
      <c r="L2" s="143"/>
      <c r="M2" s="143"/>
      <c r="N2" s="143"/>
      <c r="O2" s="143"/>
      <c r="S2" s="48"/>
      <c r="T2" s="48"/>
    </row>
    <row r="3" spans="2:20" ht="18.75">
      <c r="B3" s="144" t="s">
        <v>468</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2</v>
      </c>
      <c r="E6" s="19">
        <v>2</v>
      </c>
      <c r="F6" s="19"/>
      <c r="G6" s="19">
        <v>1</v>
      </c>
      <c r="H6" s="19"/>
      <c r="I6" s="19"/>
      <c r="J6" s="19"/>
      <c r="K6" s="19">
        <v>2</v>
      </c>
      <c r="L6" s="19">
        <v>2</v>
      </c>
      <c r="M6" s="19"/>
      <c r="N6" s="19"/>
      <c r="O6" s="19">
        <v>3</v>
      </c>
      <c r="S6" s="20"/>
    </row>
    <row r="7" spans="2:20">
      <c r="B7" s="18" t="s">
        <v>60</v>
      </c>
      <c r="C7" s="19">
        <v>3</v>
      </c>
      <c r="D7" s="19">
        <v>3</v>
      </c>
      <c r="E7" s="19">
        <v>3</v>
      </c>
      <c r="F7" s="19">
        <v>2</v>
      </c>
      <c r="G7" s="19">
        <v>3</v>
      </c>
      <c r="H7" s="19">
        <v>2</v>
      </c>
      <c r="I7" s="19"/>
      <c r="J7" s="19">
        <v>3</v>
      </c>
      <c r="K7" s="19">
        <v>3</v>
      </c>
      <c r="L7" s="19"/>
      <c r="M7" s="19"/>
      <c r="N7" s="19"/>
      <c r="O7" s="19">
        <v>3</v>
      </c>
      <c r="Q7" s="18" t="s">
        <v>61</v>
      </c>
      <c r="R7" s="18" t="s">
        <v>613</v>
      </c>
    </row>
    <row r="8" spans="2:20">
      <c r="B8" s="18" t="s">
        <v>63</v>
      </c>
      <c r="C8" s="19">
        <v>3</v>
      </c>
      <c r="D8" s="19">
        <v>3</v>
      </c>
      <c r="E8" s="19">
        <v>3</v>
      </c>
      <c r="F8" s="19">
        <v>2</v>
      </c>
      <c r="G8" s="19">
        <v>2</v>
      </c>
      <c r="H8" s="19">
        <v>2</v>
      </c>
      <c r="I8" s="19"/>
      <c r="J8" s="19">
        <v>2</v>
      </c>
      <c r="K8" s="19">
        <v>2</v>
      </c>
      <c r="L8" s="19"/>
      <c r="M8" s="19"/>
      <c r="N8" s="19"/>
      <c r="O8" s="19">
        <v>3</v>
      </c>
      <c r="Q8" s="21"/>
      <c r="R8" s="22" t="s">
        <v>64</v>
      </c>
    </row>
    <row r="9" spans="2:20">
      <c r="B9" s="18" t="s">
        <v>65</v>
      </c>
      <c r="C9" s="19">
        <v>2</v>
      </c>
      <c r="D9" s="19">
        <v>2</v>
      </c>
      <c r="E9" s="19">
        <v>3</v>
      </c>
      <c r="F9" s="19">
        <v>2</v>
      </c>
      <c r="G9" s="19">
        <v>1</v>
      </c>
      <c r="H9" s="19">
        <v>1</v>
      </c>
      <c r="I9" s="19"/>
      <c r="J9" s="19">
        <v>1</v>
      </c>
      <c r="K9" s="19">
        <v>2</v>
      </c>
      <c r="L9" s="19">
        <v>2</v>
      </c>
      <c r="M9" s="19"/>
      <c r="N9" s="19"/>
      <c r="O9" s="19">
        <v>3</v>
      </c>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2.75</v>
      </c>
      <c r="D12" s="24">
        <f t="shared" ref="D12:O12" si="0">IFERROR(AVERAGEIF(D6:D11,"&lt;&gt;0"),"")</f>
        <v>2.5</v>
      </c>
      <c r="E12" s="24">
        <f t="shared" si="0"/>
        <v>2.75</v>
      </c>
      <c r="F12" s="24">
        <f t="shared" si="0"/>
        <v>2</v>
      </c>
      <c r="G12" s="24">
        <f t="shared" si="0"/>
        <v>1.75</v>
      </c>
      <c r="H12" s="24">
        <f t="shared" si="0"/>
        <v>1.6666666666666667</v>
      </c>
      <c r="I12" s="24" t="str">
        <f t="shared" si="0"/>
        <v/>
      </c>
      <c r="J12" s="24">
        <f t="shared" si="0"/>
        <v>2</v>
      </c>
      <c r="K12" s="24">
        <f t="shared" si="0"/>
        <v>2.25</v>
      </c>
      <c r="L12" s="24">
        <f t="shared" si="0"/>
        <v>2</v>
      </c>
      <c r="M12" s="24" t="str">
        <f t="shared" si="0"/>
        <v/>
      </c>
      <c r="N12" s="24" t="str">
        <f t="shared" si="0"/>
        <v/>
      </c>
      <c r="O12" s="24">
        <f t="shared" si="0"/>
        <v>3</v>
      </c>
    </row>
    <row r="15" spans="2:20" ht="60.75" customHeight="1">
      <c r="B15" s="141" t="s">
        <v>72</v>
      </c>
      <c r="C15" s="141"/>
      <c r="D15" s="141"/>
      <c r="E15" s="141"/>
      <c r="F15" s="141"/>
      <c r="G15" s="141"/>
      <c r="H15" s="141"/>
      <c r="I15" s="141"/>
      <c r="J15" s="141"/>
      <c r="K15" s="141"/>
      <c r="L15" s="141"/>
      <c r="P15" s="145" t="s">
        <v>221</v>
      </c>
      <c r="Q15" s="145"/>
      <c r="R15" s="145"/>
      <c r="S15" s="145"/>
      <c r="T15" s="145"/>
    </row>
    <row r="16" spans="2:20" ht="64.5" customHeight="1">
      <c r="B16" s="141" t="s">
        <v>74</v>
      </c>
      <c r="C16" s="141"/>
      <c r="D16" s="141"/>
      <c r="E16" s="141"/>
      <c r="F16" s="141"/>
      <c r="G16" s="141"/>
      <c r="H16" s="141"/>
      <c r="I16" s="141"/>
      <c r="J16" s="141"/>
      <c r="K16" s="141"/>
      <c r="L16" s="141"/>
      <c r="P16" s="146" t="s">
        <v>222</v>
      </c>
      <c r="Q16" s="146"/>
      <c r="R16" s="146"/>
      <c r="S16" s="146"/>
      <c r="T16" s="146"/>
    </row>
    <row r="17" spans="2:12" ht="61.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2">
    <dataValidation type="list" allowBlank="1" showInputMessage="1" showErrorMessage="1" sqref="C6:D11 E6:O6 E7:G11 I7:O11">
      <formula1>$Q$8:$Q$11</formula1>
    </dataValidation>
    <dataValidation type="list" allowBlank="1" showInputMessage="1" showErrorMessage="1" sqref="H7:H11">
      <formula1>$Q$7:$Q$10</formula1>
    </dataValidation>
  </dataValidation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dimension ref="B4:G15"/>
  <sheetViews>
    <sheetView workbookViewId="0">
      <selection activeCell="B16" sqref="B16"/>
    </sheetView>
  </sheetViews>
  <sheetFormatPr defaultRowHeight="15"/>
  <cols>
    <col min="2" max="2" width="7.28515625" customWidth="1"/>
    <col min="3" max="3" width="43.85546875" customWidth="1"/>
    <col min="4" max="4" width="12.140625" customWidth="1"/>
    <col min="5" max="5" width="13.28515625" customWidth="1"/>
    <col min="6" max="6" width="11" customWidth="1"/>
    <col min="7" max="7" width="12.28515625" customWidth="1"/>
  </cols>
  <sheetData>
    <row r="4" spans="2:7" ht="15.75">
      <c r="B4" s="166" t="s">
        <v>733</v>
      </c>
      <c r="C4" s="166" t="s">
        <v>108</v>
      </c>
      <c r="D4" s="167" t="s">
        <v>698</v>
      </c>
      <c r="E4" s="167"/>
      <c r="F4" s="167"/>
      <c r="G4" s="167"/>
    </row>
    <row r="5" spans="2:7" ht="31.5">
      <c r="B5" s="166"/>
      <c r="C5" s="166"/>
      <c r="D5" s="130" t="s">
        <v>629</v>
      </c>
      <c r="E5" s="130" t="s">
        <v>627</v>
      </c>
      <c r="F5" s="130" t="s">
        <v>628</v>
      </c>
      <c r="G5" s="130" t="s">
        <v>627</v>
      </c>
    </row>
    <row r="6" spans="2:7" ht="18.75" customHeight="1">
      <c r="B6" s="79">
        <v>1</v>
      </c>
      <c r="C6" s="127" t="s">
        <v>756</v>
      </c>
      <c r="D6" s="79" t="s">
        <v>734</v>
      </c>
      <c r="E6" s="79">
        <v>3</v>
      </c>
      <c r="F6" s="79" t="s">
        <v>735</v>
      </c>
      <c r="G6" s="79">
        <v>1</v>
      </c>
    </row>
    <row r="7" spans="2:7" ht="18" customHeight="1">
      <c r="B7" s="79">
        <v>2</v>
      </c>
      <c r="C7" s="127" t="s">
        <v>757</v>
      </c>
      <c r="D7" s="79" t="s">
        <v>711</v>
      </c>
      <c r="E7" s="79">
        <v>2</v>
      </c>
      <c r="F7" s="79" t="s">
        <v>711</v>
      </c>
      <c r="G7" s="79">
        <v>2</v>
      </c>
    </row>
    <row r="8" spans="2:7" ht="30.75" customHeight="1">
      <c r="B8" s="79">
        <v>3</v>
      </c>
      <c r="C8" s="127" t="s">
        <v>758</v>
      </c>
      <c r="D8" s="79" t="s">
        <v>736</v>
      </c>
      <c r="E8" s="79">
        <v>3</v>
      </c>
      <c r="F8" s="79" t="s">
        <v>737</v>
      </c>
      <c r="G8" s="79">
        <v>2</v>
      </c>
    </row>
    <row r="9" spans="2:7" ht="28.5" customHeight="1">
      <c r="B9" s="79">
        <v>4</v>
      </c>
      <c r="C9" s="127" t="s">
        <v>759</v>
      </c>
      <c r="D9" s="79" t="s">
        <v>213</v>
      </c>
      <c r="E9" s="79" t="s">
        <v>213</v>
      </c>
      <c r="F9" s="79" t="s">
        <v>697</v>
      </c>
      <c r="G9" s="79">
        <v>3</v>
      </c>
    </row>
    <row r="10" spans="2:7" ht="18" customHeight="1">
      <c r="B10" s="79">
        <v>5</v>
      </c>
      <c r="C10" s="127" t="s">
        <v>760</v>
      </c>
      <c r="D10" s="79" t="s">
        <v>738</v>
      </c>
      <c r="E10" s="79">
        <v>3</v>
      </c>
      <c r="F10" s="79" t="s">
        <v>739</v>
      </c>
      <c r="G10" s="79"/>
    </row>
    <row r="11" spans="2:7" ht="18" customHeight="1">
      <c r="B11" s="79">
        <v>6</v>
      </c>
      <c r="C11" s="127" t="s">
        <v>761</v>
      </c>
      <c r="D11" s="79" t="s">
        <v>213</v>
      </c>
      <c r="E11" s="79" t="s">
        <v>213</v>
      </c>
      <c r="F11" s="79" t="s">
        <v>740</v>
      </c>
      <c r="G11" s="79">
        <v>3</v>
      </c>
    </row>
    <row r="12" spans="2:7" ht="30.75" customHeight="1">
      <c r="B12" s="79">
        <v>7</v>
      </c>
      <c r="C12" s="127" t="s">
        <v>762</v>
      </c>
      <c r="D12" s="79" t="s">
        <v>697</v>
      </c>
      <c r="E12" s="79">
        <v>3</v>
      </c>
      <c r="F12" s="79" t="s">
        <v>741</v>
      </c>
      <c r="G12" s="79">
        <v>0</v>
      </c>
    </row>
    <row r="13" spans="2:7" ht="18.75" customHeight="1">
      <c r="B13" s="79">
        <v>8</v>
      </c>
      <c r="C13" s="127" t="s">
        <v>763</v>
      </c>
      <c r="D13" s="79" t="s">
        <v>213</v>
      </c>
      <c r="E13" s="79" t="s">
        <v>213</v>
      </c>
      <c r="F13" s="79" t="s">
        <v>742</v>
      </c>
      <c r="G13" s="79">
        <v>3</v>
      </c>
    </row>
    <row r="14" spans="2:7" ht="30.75" customHeight="1">
      <c r="B14" s="79">
        <v>9</v>
      </c>
      <c r="C14" s="127" t="s">
        <v>764</v>
      </c>
      <c r="D14" s="79" t="s">
        <v>697</v>
      </c>
      <c r="E14" s="79">
        <v>3</v>
      </c>
      <c r="F14" s="79" t="s">
        <v>738</v>
      </c>
      <c r="G14" s="79">
        <v>3</v>
      </c>
    </row>
    <row r="15" spans="2:7">
      <c r="B15" s="79">
        <v>10</v>
      </c>
      <c r="C15" s="129" t="s">
        <v>765</v>
      </c>
      <c r="D15" s="79" t="s">
        <v>213</v>
      </c>
      <c r="E15" s="79" t="s">
        <v>213</v>
      </c>
      <c r="F15" s="79" t="s">
        <v>742</v>
      </c>
      <c r="G15" s="79">
        <v>3</v>
      </c>
    </row>
  </sheetData>
  <mergeCells count="3">
    <mergeCell ref="B4:B5"/>
    <mergeCell ref="C4:C5"/>
    <mergeCell ref="D4:G4"/>
  </mergeCells>
  <pageMargins left="0.7" right="0.7" top="0.75" bottom="0.75" header="0.3" footer="0.3"/>
</worksheet>
</file>

<file path=xl/worksheets/sheet119.xml><?xml version="1.0" encoding="utf-8"?>
<worksheet xmlns="http://schemas.openxmlformats.org/spreadsheetml/2006/main" xmlns:r="http://schemas.openxmlformats.org/officeDocument/2006/relationships">
  <dimension ref="B2:K30"/>
  <sheetViews>
    <sheetView topLeftCell="A2" workbookViewId="0">
      <selection activeCell="C7" sqref="C7:C16"/>
    </sheetView>
  </sheetViews>
  <sheetFormatPr defaultRowHeight="15"/>
  <cols>
    <col min="2" max="2" width="6.7109375" customWidth="1"/>
    <col min="3" max="3" width="48.140625" customWidth="1"/>
    <col min="4" max="4" width="14.42578125" customWidth="1"/>
    <col min="5" max="5" width="12.85546875" customWidth="1"/>
    <col min="6" max="6" width="11.42578125" customWidth="1"/>
    <col min="7" max="7" width="13.85546875" customWidth="1"/>
    <col min="8" max="8" width="12.42578125" customWidth="1"/>
    <col min="10" max="10" width="39.140625" customWidth="1"/>
    <col min="11" max="11" width="20" customWidth="1"/>
  </cols>
  <sheetData>
    <row r="2" spans="2:11" ht="21.75">
      <c r="B2" s="154" t="s">
        <v>102</v>
      </c>
      <c r="C2" s="155"/>
      <c r="D2" s="155"/>
      <c r="E2" s="155"/>
      <c r="F2" s="155"/>
      <c r="G2" s="155"/>
      <c r="H2" s="155"/>
    </row>
    <row r="4" spans="2:11" ht="17.25">
      <c r="B4" s="39" t="s">
        <v>103</v>
      </c>
      <c r="C4" s="40"/>
      <c r="D4" s="39" t="s">
        <v>104</v>
      </c>
      <c r="E4" s="40"/>
      <c r="F4" s="40"/>
      <c r="G4" s="40"/>
      <c r="H4" s="39" t="s">
        <v>105</v>
      </c>
    </row>
    <row r="5" spans="2:11" ht="17.25">
      <c r="B5" s="39" t="s">
        <v>106</v>
      </c>
      <c r="C5" s="40"/>
      <c r="D5" s="40"/>
      <c r="E5" s="40"/>
      <c r="F5" s="40"/>
      <c r="G5" s="40"/>
      <c r="H5" s="40"/>
    </row>
    <row r="6" spans="2:11" ht="97.5" customHeight="1">
      <c r="B6" s="124" t="s">
        <v>107</v>
      </c>
      <c r="C6" s="124" t="s">
        <v>108</v>
      </c>
      <c r="D6" s="125" t="s">
        <v>109</v>
      </c>
      <c r="E6" s="125" t="s">
        <v>110</v>
      </c>
      <c r="F6" s="125" t="s">
        <v>111</v>
      </c>
      <c r="G6" s="125" t="s">
        <v>112</v>
      </c>
      <c r="H6" s="125" t="s">
        <v>113</v>
      </c>
      <c r="K6" s="41"/>
    </row>
    <row r="7" spans="2:11" ht="23.25" customHeight="1">
      <c r="B7" s="126">
        <v>1</v>
      </c>
      <c r="C7" s="127" t="s">
        <v>409</v>
      </c>
      <c r="D7" s="126">
        <v>3</v>
      </c>
      <c r="E7" s="126">
        <f>D7*0.25</f>
        <v>0.75</v>
      </c>
      <c r="F7" s="126">
        <v>1</v>
      </c>
      <c r="G7" s="126">
        <f>F7*0.75</f>
        <v>0.75</v>
      </c>
      <c r="H7" s="126">
        <f>E7+G7</f>
        <v>1.5</v>
      </c>
      <c r="J7" s="156" t="s">
        <v>114</v>
      </c>
      <c r="K7" s="156"/>
    </row>
    <row r="8" spans="2:11" ht="24.75" customHeight="1">
      <c r="B8" s="126">
        <v>2</v>
      </c>
      <c r="C8" s="127" t="s">
        <v>410</v>
      </c>
      <c r="D8" s="126">
        <v>2</v>
      </c>
      <c r="E8" s="126">
        <f t="shared" ref="E8:E16" si="0">D8*0.25</f>
        <v>0.5</v>
      </c>
      <c r="F8" s="126">
        <v>2</v>
      </c>
      <c r="G8" s="126">
        <f t="shared" ref="G8:G15" si="1">F8*0.75</f>
        <v>1.5</v>
      </c>
      <c r="H8" s="126">
        <f t="shared" ref="H8:H16" si="2">E8+G8</f>
        <v>2</v>
      </c>
      <c r="J8" s="141" t="s">
        <v>115</v>
      </c>
      <c r="K8" s="141"/>
    </row>
    <row r="9" spans="2:11" ht="24.75" customHeight="1">
      <c r="B9" s="126">
        <v>3</v>
      </c>
      <c r="C9" s="127" t="s">
        <v>417</v>
      </c>
      <c r="D9" s="126">
        <v>3</v>
      </c>
      <c r="E9" s="126">
        <f t="shared" si="0"/>
        <v>0.75</v>
      </c>
      <c r="F9" s="126">
        <v>2</v>
      </c>
      <c r="G9" s="126">
        <f t="shared" si="1"/>
        <v>1.5</v>
      </c>
      <c r="H9" s="126">
        <f t="shared" si="2"/>
        <v>2.25</v>
      </c>
      <c r="J9" s="141"/>
      <c r="K9" s="141"/>
    </row>
    <row r="10" spans="2:11" ht="24.75" customHeight="1">
      <c r="B10" s="126">
        <v>4</v>
      </c>
      <c r="C10" s="127" t="s">
        <v>469</v>
      </c>
      <c r="D10" s="126">
        <v>0</v>
      </c>
      <c r="E10" s="126">
        <f t="shared" si="0"/>
        <v>0</v>
      </c>
      <c r="F10" s="126">
        <v>3</v>
      </c>
      <c r="G10" s="126">
        <v>3</v>
      </c>
      <c r="H10" s="126">
        <f t="shared" si="2"/>
        <v>3</v>
      </c>
      <c r="J10" s="141"/>
      <c r="K10" s="141"/>
    </row>
    <row r="11" spans="2:11" ht="22.5" customHeight="1">
      <c r="B11" s="126">
        <v>5</v>
      </c>
      <c r="C11" s="127" t="s">
        <v>437</v>
      </c>
      <c r="D11" s="126">
        <v>3</v>
      </c>
      <c r="E11" s="126">
        <f t="shared" si="0"/>
        <v>0.75</v>
      </c>
      <c r="F11" s="126">
        <v>3</v>
      </c>
      <c r="G11" s="126">
        <f t="shared" si="1"/>
        <v>2.25</v>
      </c>
      <c r="H11" s="126">
        <f t="shared" si="2"/>
        <v>3</v>
      </c>
      <c r="J11" s="141"/>
      <c r="K11" s="141"/>
    </row>
    <row r="12" spans="2:11" ht="24" customHeight="1">
      <c r="B12" s="126">
        <v>6</v>
      </c>
      <c r="C12" s="127" t="s">
        <v>470</v>
      </c>
      <c r="D12" s="126">
        <v>0</v>
      </c>
      <c r="E12" s="126">
        <f t="shared" si="0"/>
        <v>0</v>
      </c>
      <c r="F12" s="126">
        <v>3</v>
      </c>
      <c r="G12" s="126">
        <v>3</v>
      </c>
      <c r="H12" s="126">
        <f t="shared" si="2"/>
        <v>3</v>
      </c>
      <c r="J12" s="141"/>
      <c r="K12" s="141"/>
    </row>
    <row r="13" spans="2:11" ht="24.75" customHeight="1">
      <c r="B13" s="126">
        <v>7</v>
      </c>
      <c r="C13" s="127" t="s">
        <v>471</v>
      </c>
      <c r="D13" s="126">
        <v>3</v>
      </c>
      <c r="E13" s="126">
        <f t="shared" si="0"/>
        <v>0.75</v>
      </c>
      <c r="F13" s="126">
        <v>0</v>
      </c>
      <c r="G13" s="126">
        <f t="shared" si="1"/>
        <v>0</v>
      </c>
      <c r="H13" s="126">
        <f t="shared" si="2"/>
        <v>0.75</v>
      </c>
      <c r="J13" s="69"/>
      <c r="K13" s="69"/>
    </row>
    <row r="14" spans="2:11" ht="22.5" customHeight="1">
      <c r="B14" s="126">
        <v>8</v>
      </c>
      <c r="C14" s="127" t="s">
        <v>472</v>
      </c>
      <c r="D14" s="126">
        <v>0</v>
      </c>
      <c r="E14" s="126">
        <f t="shared" si="0"/>
        <v>0</v>
      </c>
      <c r="F14" s="126">
        <v>3</v>
      </c>
      <c r="G14" s="126">
        <v>3</v>
      </c>
      <c r="H14" s="126">
        <f t="shared" si="2"/>
        <v>3</v>
      </c>
      <c r="J14" s="42" t="s">
        <v>116</v>
      </c>
      <c r="K14" s="43" t="s">
        <v>117</v>
      </c>
    </row>
    <row r="15" spans="2:11" ht="26.25" customHeight="1">
      <c r="B15" s="126">
        <v>9</v>
      </c>
      <c r="C15" s="127" t="s">
        <v>458</v>
      </c>
      <c r="D15" s="126">
        <v>3</v>
      </c>
      <c r="E15" s="126">
        <f t="shared" si="0"/>
        <v>0.75</v>
      </c>
      <c r="F15" s="126">
        <v>3</v>
      </c>
      <c r="G15" s="126">
        <f t="shared" si="1"/>
        <v>2.25</v>
      </c>
      <c r="H15" s="126">
        <f t="shared" si="2"/>
        <v>3</v>
      </c>
      <c r="J15" s="44" t="s">
        <v>118</v>
      </c>
      <c r="K15" s="45" t="s">
        <v>119</v>
      </c>
    </row>
    <row r="16" spans="2:11" ht="25.5" customHeight="1">
      <c r="B16" s="128">
        <v>10</v>
      </c>
      <c r="C16" s="129" t="s">
        <v>473</v>
      </c>
      <c r="D16" s="128">
        <v>0</v>
      </c>
      <c r="E16" s="128">
        <f t="shared" si="0"/>
        <v>0</v>
      </c>
      <c r="F16" s="128">
        <v>3</v>
      </c>
      <c r="G16" s="128">
        <v>3</v>
      </c>
      <c r="H16" s="128">
        <f t="shared" si="2"/>
        <v>3</v>
      </c>
      <c r="J16" s="44" t="s">
        <v>120</v>
      </c>
      <c r="K16" s="45" t="s">
        <v>121</v>
      </c>
    </row>
    <row r="17" spans="2:11" ht="37.5" customHeight="1">
      <c r="B17" s="46"/>
      <c r="C17" s="47"/>
      <c r="D17" s="46"/>
      <c r="E17" s="46"/>
      <c r="F17" s="46"/>
      <c r="G17" s="46"/>
      <c r="H17" s="46"/>
      <c r="J17" s="44" t="s">
        <v>122</v>
      </c>
      <c r="K17" s="45" t="s">
        <v>123</v>
      </c>
    </row>
    <row r="18" spans="2:11" ht="37.5" customHeight="1">
      <c r="B18" s="46"/>
      <c r="C18" s="47"/>
      <c r="D18" s="46"/>
      <c r="E18" s="46"/>
      <c r="F18" s="46"/>
      <c r="G18" s="46"/>
      <c r="H18" s="46"/>
      <c r="J18" s="44" t="s">
        <v>124</v>
      </c>
      <c r="K18" s="45" t="s">
        <v>125</v>
      </c>
    </row>
    <row r="19" spans="2:11" ht="60" customHeight="1">
      <c r="B19" s="46"/>
      <c r="C19" s="88" t="s">
        <v>392</v>
      </c>
      <c r="D19" s="46"/>
      <c r="E19" s="46"/>
      <c r="F19" s="46"/>
      <c r="G19" s="46"/>
      <c r="H19" s="46"/>
    </row>
    <row r="20" spans="2:11" ht="59.25" customHeight="1">
      <c r="B20" s="46"/>
      <c r="C20" s="88" t="s">
        <v>392</v>
      </c>
      <c r="D20" s="46"/>
      <c r="E20" s="46"/>
      <c r="F20" s="46"/>
      <c r="G20" s="46"/>
      <c r="H20" s="46"/>
    </row>
    <row r="21" spans="2:11" ht="36" customHeight="1">
      <c r="B21" s="46"/>
      <c r="C21" s="25" t="s">
        <v>474</v>
      </c>
      <c r="D21" s="46"/>
      <c r="E21" s="46"/>
      <c r="F21" s="46"/>
      <c r="G21" s="46"/>
      <c r="H21" s="46"/>
    </row>
    <row r="22" spans="2:11" ht="37.5" customHeight="1">
      <c r="B22" s="46"/>
      <c r="C22" s="47"/>
      <c r="D22" s="46"/>
      <c r="E22" s="46"/>
      <c r="F22" s="46"/>
      <c r="G22" s="46"/>
      <c r="H22" s="46"/>
    </row>
    <row r="23" spans="2:11" ht="27" customHeight="1">
      <c r="B23" s="46"/>
      <c r="C23" s="47"/>
      <c r="D23" s="46"/>
      <c r="E23" s="46"/>
      <c r="F23" s="46"/>
      <c r="G23" s="46"/>
      <c r="H23" s="46"/>
    </row>
    <row r="24" spans="2:11" ht="28.5" customHeight="1">
      <c r="B24" s="46"/>
      <c r="C24" s="47"/>
      <c r="D24" s="46"/>
      <c r="E24" s="46"/>
      <c r="F24" s="46"/>
      <c r="G24" s="46"/>
      <c r="H24" s="46"/>
    </row>
    <row r="25" spans="2:11" ht="31.5" customHeight="1">
      <c r="B25" s="46"/>
      <c r="C25" s="47"/>
      <c r="D25" s="46"/>
      <c r="E25" s="46"/>
      <c r="F25" s="46"/>
      <c r="G25" s="46"/>
      <c r="H25" s="46"/>
    </row>
    <row r="26" spans="2:11" ht="15.75">
      <c r="B26" s="87"/>
    </row>
    <row r="27" spans="2:11" ht="61.5" customHeight="1">
      <c r="B27" s="87"/>
    </row>
    <row r="28" spans="2:11" ht="15.75">
      <c r="B28" s="67"/>
      <c r="C28" s="99"/>
      <c r="D28" s="99"/>
    </row>
    <row r="29" spans="2:11" ht="15.75">
      <c r="C29" s="83"/>
    </row>
    <row r="30" spans="2:11" ht="15.75">
      <c r="C30" s="83"/>
    </row>
  </sheetData>
  <mergeCells count="3">
    <mergeCell ref="B2:H2"/>
    <mergeCell ref="J7:K7"/>
    <mergeCell ref="J8:K1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5703125" customWidth="1"/>
  </cols>
  <sheetData>
    <row r="2" spans="2:20" ht="25.5">
      <c r="B2" s="143" t="s">
        <v>44</v>
      </c>
      <c r="C2" s="143"/>
      <c r="D2" s="143"/>
      <c r="E2" s="143"/>
      <c r="F2" s="143"/>
      <c r="G2" s="143"/>
      <c r="H2" s="143"/>
      <c r="I2" s="143"/>
      <c r="J2" s="143"/>
      <c r="K2" s="143"/>
      <c r="L2" s="143"/>
      <c r="M2" s="143"/>
      <c r="N2" s="143"/>
      <c r="O2" s="143"/>
      <c r="S2" s="48"/>
      <c r="T2" s="48"/>
    </row>
    <row r="3" spans="2:20" ht="18.75">
      <c r="B3" s="144" t="s">
        <v>83</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3</v>
      </c>
      <c r="E6" s="19">
        <v>2</v>
      </c>
      <c r="F6" s="19">
        <v>3</v>
      </c>
      <c r="G6" s="19">
        <v>1</v>
      </c>
      <c r="H6" s="19">
        <v>2</v>
      </c>
      <c r="I6" s="19"/>
      <c r="J6" s="19"/>
      <c r="K6" s="19"/>
      <c r="L6" s="19"/>
      <c r="M6" s="19"/>
      <c r="N6" s="19"/>
      <c r="O6" s="19"/>
      <c r="S6" s="20"/>
    </row>
    <row r="7" spans="2:20">
      <c r="B7" s="18" t="s">
        <v>60</v>
      </c>
      <c r="C7" s="19">
        <v>3</v>
      </c>
      <c r="D7" s="19">
        <v>3</v>
      </c>
      <c r="E7" s="19">
        <v>2</v>
      </c>
      <c r="F7" s="19">
        <v>3</v>
      </c>
      <c r="G7" s="19">
        <v>1</v>
      </c>
      <c r="H7" s="19">
        <v>2</v>
      </c>
      <c r="I7" s="19"/>
      <c r="J7" s="19"/>
      <c r="K7" s="19"/>
      <c r="L7" s="19"/>
      <c r="M7" s="19"/>
      <c r="N7" s="19"/>
      <c r="O7" s="19"/>
      <c r="Q7" s="18" t="s">
        <v>61</v>
      </c>
      <c r="R7" s="18" t="s">
        <v>613</v>
      </c>
    </row>
    <row r="8" spans="2:20">
      <c r="B8" s="18" t="s">
        <v>63</v>
      </c>
      <c r="C8" s="19">
        <v>3</v>
      </c>
      <c r="D8" s="19">
        <v>3</v>
      </c>
      <c r="E8" s="19">
        <v>2</v>
      </c>
      <c r="F8" s="19">
        <v>3</v>
      </c>
      <c r="G8" s="19">
        <v>1</v>
      </c>
      <c r="H8" s="19">
        <v>2</v>
      </c>
      <c r="I8" s="19"/>
      <c r="J8" s="19"/>
      <c r="K8" s="19"/>
      <c r="L8" s="19"/>
      <c r="M8" s="19"/>
      <c r="N8" s="19"/>
      <c r="O8" s="19"/>
      <c r="Q8" s="21"/>
      <c r="R8" s="22" t="s">
        <v>64</v>
      </c>
    </row>
    <row r="9" spans="2:20">
      <c r="B9" s="18" t="s">
        <v>65</v>
      </c>
      <c r="C9" s="19">
        <v>3</v>
      </c>
      <c r="D9" s="19">
        <v>3</v>
      </c>
      <c r="E9" s="19">
        <v>2</v>
      </c>
      <c r="F9" s="19">
        <v>3</v>
      </c>
      <c r="G9" s="19">
        <v>2</v>
      </c>
      <c r="H9" s="19">
        <v>2</v>
      </c>
      <c r="I9" s="19"/>
      <c r="J9" s="19">
        <v>2</v>
      </c>
      <c r="K9" s="19">
        <v>2</v>
      </c>
      <c r="L9" s="19">
        <v>2</v>
      </c>
      <c r="M9" s="19"/>
      <c r="N9" s="19"/>
      <c r="O9" s="19"/>
      <c r="Q9" s="21">
        <v>1</v>
      </c>
      <c r="R9" s="22" t="s">
        <v>66</v>
      </c>
    </row>
    <row r="10" spans="2:20">
      <c r="B10" s="18" t="s">
        <v>67</v>
      </c>
      <c r="C10" s="19">
        <v>3</v>
      </c>
      <c r="D10" s="19">
        <v>3</v>
      </c>
      <c r="E10" s="19">
        <v>2</v>
      </c>
      <c r="F10" s="19">
        <v>3</v>
      </c>
      <c r="G10" s="19">
        <v>2</v>
      </c>
      <c r="H10" s="19">
        <v>2</v>
      </c>
      <c r="I10" s="19"/>
      <c r="J10" s="19">
        <v>2</v>
      </c>
      <c r="K10" s="19">
        <v>2</v>
      </c>
      <c r="L10" s="19">
        <v>2</v>
      </c>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3</v>
      </c>
      <c r="E12" s="24">
        <f t="shared" si="0"/>
        <v>2</v>
      </c>
      <c r="F12" s="24">
        <f t="shared" si="0"/>
        <v>3</v>
      </c>
      <c r="G12" s="24">
        <f t="shared" si="0"/>
        <v>1.4</v>
      </c>
      <c r="H12" s="24">
        <f t="shared" si="0"/>
        <v>2</v>
      </c>
      <c r="I12" s="24" t="str">
        <f t="shared" si="0"/>
        <v/>
      </c>
      <c r="J12" s="24">
        <f t="shared" si="0"/>
        <v>2</v>
      </c>
      <c r="K12" s="24">
        <f t="shared" si="0"/>
        <v>2</v>
      </c>
      <c r="L12" s="24">
        <f t="shared" si="0"/>
        <v>2</v>
      </c>
      <c r="M12" s="24" t="str">
        <f t="shared" si="0"/>
        <v/>
      </c>
      <c r="N12" s="24" t="str">
        <f t="shared" si="0"/>
        <v/>
      </c>
      <c r="O12" s="24" t="str">
        <f t="shared" si="0"/>
        <v/>
      </c>
    </row>
    <row r="15" spans="2:20" ht="19.5">
      <c r="B15" s="141" t="s">
        <v>72</v>
      </c>
      <c r="C15" s="141"/>
      <c r="D15" s="141"/>
      <c r="E15" s="141"/>
      <c r="F15" s="141"/>
      <c r="G15" s="141"/>
      <c r="H15" s="141"/>
      <c r="I15" s="141"/>
      <c r="J15" s="141"/>
      <c r="K15" s="141"/>
      <c r="L15" s="141"/>
      <c r="P15" s="145" t="s">
        <v>73</v>
      </c>
      <c r="Q15" s="145"/>
      <c r="R15" s="145"/>
      <c r="S15" s="145"/>
      <c r="T15" s="145"/>
    </row>
    <row r="16" spans="2:20" ht="16.5">
      <c r="B16" s="141" t="s">
        <v>74</v>
      </c>
      <c r="C16" s="141"/>
      <c r="D16" s="141"/>
      <c r="E16" s="141"/>
      <c r="F16" s="141"/>
      <c r="G16" s="141"/>
      <c r="H16" s="141"/>
      <c r="I16" s="141"/>
      <c r="J16" s="141"/>
      <c r="K16" s="141"/>
      <c r="L16" s="141"/>
      <c r="P16" s="146" t="s">
        <v>75</v>
      </c>
      <c r="Q16" s="146"/>
      <c r="R16" s="146"/>
      <c r="S16" s="146"/>
      <c r="T16" s="146"/>
    </row>
    <row r="17" spans="2:12" ht="15.75">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dimension ref="B3:O16"/>
  <sheetViews>
    <sheetView workbookViewId="0">
      <selection activeCell="K21" sqref="K21"/>
    </sheetView>
  </sheetViews>
  <sheetFormatPr defaultRowHeight="15"/>
  <cols>
    <col min="2" max="2" width="26.85546875" customWidth="1"/>
  </cols>
  <sheetData>
    <row r="3" spans="2:15" ht="20.25">
      <c r="B3" s="163" t="s">
        <v>639</v>
      </c>
      <c r="C3" s="163"/>
      <c r="D3" s="163"/>
      <c r="E3" s="163"/>
      <c r="F3" s="163"/>
      <c r="G3" s="163"/>
      <c r="H3" s="163"/>
      <c r="I3" s="163"/>
      <c r="J3" s="163"/>
      <c r="K3" s="163"/>
      <c r="L3" s="163"/>
      <c r="M3" s="163"/>
      <c r="N3" s="163"/>
      <c r="O3" s="163"/>
    </row>
    <row r="6" spans="2:15">
      <c r="B6" s="119"/>
      <c r="C6" s="119" t="s">
        <v>7</v>
      </c>
      <c r="D6" s="119" t="s">
        <v>9</v>
      </c>
      <c r="E6" s="119" t="s">
        <v>11</v>
      </c>
      <c r="F6" s="119" t="s">
        <v>13</v>
      </c>
      <c r="G6" s="119" t="s">
        <v>15</v>
      </c>
      <c r="H6" s="119" t="s">
        <v>17</v>
      </c>
      <c r="I6" s="119" t="s">
        <v>19</v>
      </c>
      <c r="J6" s="119" t="s">
        <v>21</v>
      </c>
      <c r="K6" s="119" t="s">
        <v>23</v>
      </c>
      <c r="L6" s="119" t="s">
        <v>25</v>
      </c>
      <c r="M6" s="119" t="s">
        <v>619</v>
      </c>
      <c r="N6" s="119" t="s">
        <v>620</v>
      </c>
      <c r="O6" s="119" t="s">
        <v>621</v>
      </c>
    </row>
    <row r="7" spans="2:15" ht="16.5">
      <c r="B7" s="115" t="s">
        <v>640</v>
      </c>
      <c r="C7" s="118">
        <v>3</v>
      </c>
      <c r="D7" s="116">
        <v>2</v>
      </c>
      <c r="E7" s="116">
        <v>1</v>
      </c>
      <c r="F7" s="116" t="s">
        <v>622</v>
      </c>
      <c r="G7" s="116">
        <v>2</v>
      </c>
      <c r="H7" s="116" t="s">
        <v>622</v>
      </c>
      <c r="I7" s="116" t="s">
        <v>622</v>
      </c>
      <c r="J7" s="116" t="s">
        <v>622</v>
      </c>
      <c r="K7" s="116" t="s">
        <v>622</v>
      </c>
      <c r="L7" s="116" t="s">
        <v>622</v>
      </c>
      <c r="M7" s="116">
        <v>3</v>
      </c>
      <c r="N7" s="116" t="s">
        <v>622</v>
      </c>
      <c r="O7" s="116" t="s">
        <v>622</v>
      </c>
    </row>
    <row r="8" spans="2:15" ht="16.5">
      <c r="B8" s="115" t="s">
        <v>641</v>
      </c>
      <c r="C8" s="118">
        <v>3</v>
      </c>
      <c r="D8" s="116">
        <v>2</v>
      </c>
      <c r="E8" s="116">
        <v>1</v>
      </c>
      <c r="F8" s="116">
        <v>1</v>
      </c>
      <c r="G8" s="116">
        <v>2</v>
      </c>
      <c r="H8" s="116">
        <v>3</v>
      </c>
      <c r="I8" s="116" t="s">
        <v>622</v>
      </c>
      <c r="J8" s="116" t="s">
        <v>622</v>
      </c>
      <c r="K8" s="116" t="s">
        <v>622</v>
      </c>
      <c r="L8" s="116" t="s">
        <v>622</v>
      </c>
      <c r="M8" s="116">
        <v>3</v>
      </c>
      <c r="N8" s="116" t="s">
        <v>622</v>
      </c>
      <c r="O8" s="116" t="s">
        <v>622</v>
      </c>
    </row>
    <row r="9" spans="2:15" ht="16.5">
      <c r="B9" s="115" t="s">
        <v>642</v>
      </c>
      <c r="C9" s="118">
        <v>3</v>
      </c>
      <c r="D9" s="116">
        <v>3</v>
      </c>
      <c r="E9" s="117">
        <v>1.3333333333333333</v>
      </c>
      <c r="F9" s="116">
        <v>2.25</v>
      </c>
      <c r="G9" s="116" t="s">
        <v>622</v>
      </c>
      <c r="H9" s="116" t="s">
        <v>622</v>
      </c>
      <c r="I9" s="116" t="s">
        <v>622</v>
      </c>
      <c r="J9" s="116" t="s">
        <v>622</v>
      </c>
      <c r="K9" s="116" t="s">
        <v>622</v>
      </c>
      <c r="L9" s="117" t="s">
        <v>622</v>
      </c>
      <c r="M9" s="116" t="s">
        <v>622</v>
      </c>
      <c r="N9" s="116">
        <v>2.75</v>
      </c>
      <c r="O9" s="116" t="s">
        <v>622</v>
      </c>
    </row>
    <row r="10" spans="2:15" ht="16.5">
      <c r="B10" s="115" t="s">
        <v>643</v>
      </c>
      <c r="C10" s="118">
        <v>3</v>
      </c>
      <c r="D10" s="116">
        <v>3</v>
      </c>
      <c r="E10" s="116">
        <v>2</v>
      </c>
      <c r="F10" s="116">
        <v>1</v>
      </c>
      <c r="G10" s="116" t="s">
        <v>622</v>
      </c>
      <c r="H10" s="116" t="s">
        <v>622</v>
      </c>
      <c r="I10" s="116" t="s">
        <v>622</v>
      </c>
      <c r="J10" s="116">
        <v>2</v>
      </c>
      <c r="K10" s="116" t="s">
        <v>622</v>
      </c>
      <c r="L10" s="117" t="s">
        <v>622</v>
      </c>
      <c r="M10" s="116" t="s">
        <v>622</v>
      </c>
      <c r="N10" s="116">
        <v>3</v>
      </c>
      <c r="O10" s="116" t="s">
        <v>622</v>
      </c>
    </row>
    <row r="11" spans="2:15" ht="16.5">
      <c r="B11" s="115" t="s">
        <v>644</v>
      </c>
      <c r="C11" s="118">
        <v>3</v>
      </c>
      <c r="D11" s="116">
        <v>3</v>
      </c>
      <c r="E11" s="117" t="s">
        <v>622</v>
      </c>
      <c r="F11" s="116">
        <v>1</v>
      </c>
      <c r="G11" s="116" t="s">
        <v>622</v>
      </c>
      <c r="H11" s="116" t="s">
        <v>622</v>
      </c>
      <c r="I11" s="116" t="s">
        <v>622</v>
      </c>
      <c r="J11" s="116" t="s">
        <v>622</v>
      </c>
      <c r="K11" s="116" t="s">
        <v>622</v>
      </c>
      <c r="L11" s="116" t="s">
        <v>622</v>
      </c>
      <c r="M11" s="116" t="s">
        <v>622</v>
      </c>
      <c r="N11" s="116">
        <v>3</v>
      </c>
      <c r="O11" s="116" t="s">
        <v>622</v>
      </c>
    </row>
    <row r="12" spans="2:15" ht="16.5">
      <c r="B12" s="115" t="s">
        <v>645</v>
      </c>
      <c r="C12" s="118">
        <v>3</v>
      </c>
      <c r="D12" s="116">
        <v>3</v>
      </c>
      <c r="E12" s="116">
        <v>2</v>
      </c>
      <c r="F12" s="116">
        <v>1</v>
      </c>
      <c r="G12" s="116" t="s">
        <v>622</v>
      </c>
      <c r="H12" s="116" t="s">
        <v>622</v>
      </c>
      <c r="I12" s="116" t="s">
        <v>622</v>
      </c>
      <c r="J12" s="117">
        <v>2</v>
      </c>
      <c r="K12" s="116" t="s">
        <v>622</v>
      </c>
      <c r="L12" s="116" t="s">
        <v>622</v>
      </c>
      <c r="M12" s="116" t="s">
        <v>622</v>
      </c>
      <c r="N12" s="116">
        <v>3</v>
      </c>
      <c r="O12" s="116" t="s">
        <v>622</v>
      </c>
    </row>
    <row r="13" spans="2:15" ht="16.5">
      <c r="B13" s="115" t="s">
        <v>646</v>
      </c>
      <c r="C13" s="118">
        <v>2.75</v>
      </c>
      <c r="D13" s="116">
        <v>2</v>
      </c>
      <c r="E13" s="117">
        <v>2.25</v>
      </c>
      <c r="F13" s="116">
        <v>2.25</v>
      </c>
      <c r="G13" s="116" t="s">
        <v>622</v>
      </c>
      <c r="H13" s="116">
        <v>2.25</v>
      </c>
      <c r="I13" s="116" t="s">
        <v>622</v>
      </c>
      <c r="J13" s="116">
        <v>2</v>
      </c>
      <c r="K13" s="116" t="s">
        <v>622</v>
      </c>
      <c r="L13" s="116" t="s">
        <v>622</v>
      </c>
      <c r="M13" s="116" t="s">
        <v>622</v>
      </c>
      <c r="N13" s="116" t="s">
        <v>622</v>
      </c>
      <c r="O13" s="116">
        <v>2.5</v>
      </c>
    </row>
    <row r="14" spans="2:15" ht="16.5">
      <c r="B14" s="115" t="s">
        <v>647</v>
      </c>
      <c r="C14" s="118">
        <v>3</v>
      </c>
      <c r="D14" s="116">
        <v>3</v>
      </c>
      <c r="E14" s="116">
        <v>3</v>
      </c>
      <c r="F14" s="116">
        <v>2</v>
      </c>
      <c r="G14" s="116" t="s">
        <v>622</v>
      </c>
      <c r="H14" s="116" t="s">
        <v>622</v>
      </c>
      <c r="I14" s="116" t="s">
        <v>622</v>
      </c>
      <c r="J14" s="116">
        <v>2</v>
      </c>
      <c r="K14" s="116" t="s">
        <v>622</v>
      </c>
      <c r="L14" s="116" t="s">
        <v>622</v>
      </c>
      <c r="M14" s="116" t="s">
        <v>622</v>
      </c>
      <c r="N14" s="116" t="s">
        <v>622</v>
      </c>
      <c r="O14" s="116">
        <v>3</v>
      </c>
    </row>
    <row r="15" spans="2:15" ht="16.5">
      <c r="B15" s="115" t="s">
        <v>648</v>
      </c>
      <c r="C15" s="118">
        <v>2.75</v>
      </c>
      <c r="D15" s="116">
        <v>1</v>
      </c>
      <c r="E15" s="117">
        <v>2.6666666666666665</v>
      </c>
      <c r="F15" s="117">
        <v>2.3333333333333335</v>
      </c>
      <c r="G15" s="116" t="s">
        <v>622</v>
      </c>
      <c r="H15" s="116">
        <v>2</v>
      </c>
      <c r="I15" s="116">
        <v>1.5</v>
      </c>
      <c r="J15" s="116">
        <v>3</v>
      </c>
      <c r="K15" s="116">
        <v>1.75</v>
      </c>
      <c r="L15" s="116">
        <v>2</v>
      </c>
      <c r="M15" s="116" t="s">
        <v>622</v>
      </c>
      <c r="N15" s="116" t="s">
        <v>622</v>
      </c>
      <c r="O15" s="116">
        <v>2.75</v>
      </c>
    </row>
    <row r="16" spans="2:15" ht="16.5">
      <c r="B16" s="121" t="s">
        <v>649</v>
      </c>
      <c r="C16" s="118">
        <v>2.75</v>
      </c>
      <c r="D16" s="116">
        <v>2.5</v>
      </c>
      <c r="E16" s="116">
        <v>2.75</v>
      </c>
      <c r="F16" s="116">
        <v>2</v>
      </c>
      <c r="G16" s="116">
        <v>1.75</v>
      </c>
      <c r="H16" s="117">
        <v>1.6666666666666667</v>
      </c>
      <c r="I16" s="116" t="s">
        <v>622</v>
      </c>
      <c r="J16" s="116">
        <v>2</v>
      </c>
      <c r="K16" s="116">
        <v>2.25</v>
      </c>
      <c r="L16" s="116">
        <v>2</v>
      </c>
      <c r="M16" s="116" t="s">
        <v>622</v>
      </c>
      <c r="N16" s="116" t="s">
        <v>622</v>
      </c>
      <c r="O16" s="116">
        <v>3</v>
      </c>
    </row>
  </sheetData>
  <mergeCells count="1">
    <mergeCell ref="B3:O3"/>
  </mergeCells>
  <pageMargins left="0.7" right="0.7" top="0.75" bottom="0.75" header="0.3" footer="0.3"/>
</worksheet>
</file>

<file path=xl/worksheets/sheet121.xml><?xml version="1.0" encoding="utf-8"?>
<worksheet xmlns="http://schemas.openxmlformats.org/spreadsheetml/2006/main" xmlns:r="http://schemas.openxmlformats.org/officeDocument/2006/relationships">
  <dimension ref="B2:O25"/>
  <sheetViews>
    <sheetView workbookViewId="0">
      <selection activeCell="C6" sqref="C6:O15"/>
    </sheetView>
  </sheetViews>
  <sheetFormatPr defaultRowHeight="15"/>
  <cols>
    <col min="2" max="2" width="55" customWidth="1"/>
  </cols>
  <sheetData>
    <row r="2" spans="2:15" ht="25.5">
      <c r="B2" s="158" t="s">
        <v>126</v>
      </c>
      <c r="C2" s="158"/>
      <c r="D2" s="158"/>
      <c r="E2" s="158"/>
      <c r="F2" s="158"/>
      <c r="G2" s="158"/>
      <c r="H2" s="158"/>
      <c r="I2" s="158"/>
      <c r="J2" s="158"/>
      <c r="K2" s="158"/>
      <c r="L2" s="158"/>
      <c r="M2" s="158"/>
      <c r="N2" s="158"/>
      <c r="O2" s="158"/>
    </row>
    <row r="3" spans="2:15" ht="18.75">
      <c r="B3" s="159" t="s">
        <v>127</v>
      </c>
      <c r="C3" s="159"/>
      <c r="D3" s="159"/>
      <c r="E3" s="159"/>
      <c r="F3" s="159"/>
      <c r="G3" s="159"/>
      <c r="H3" s="159"/>
      <c r="I3" s="159"/>
      <c r="J3" s="159"/>
      <c r="K3" s="159"/>
      <c r="L3" s="159"/>
      <c r="M3" s="159"/>
      <c r="N3" s="159"/>
      <c r="O3" s="159"/>
    </row>
    <row r="4" spans="2:15" ht="15.75">
      <c r="B4" s="49"/>
    </row>
    <row r="5" spans="2:15" ht="18.75">
      <c r="B5" s="50" t="s">
        <v>128</v>
      </c>
      <c r="C5" s="50" t="s">
        <v>7</v>
      </c>
      <c r="D5" s="50" t="s">
        <v>9</v>
      </c>
      <c r="E5" s="50" t="s">
        <v>11</v>
      </c>
      <c r="F5" s="50" t="s">
        <v>13</v>
      </c>
      <c r="G5" s="50" t="s">
        <v>15</v>
      </c>
      <c r="H5" s="50" t="s">
        <v>17</v>
      </c>
      <c r="I5" s="50" t="s">
        <v>19</v>
      </c>
      <c r="J5" s="50" t="s">
        <v>21</v>
      </c>
      <c r="K5" s="50" t="s">
        <v>23</v>
      </c>
      <c r="L5" s="50" t="s">
        <v>25</v>
      </c>
      <c r="M5" s="50" t="s">
        <v>29</v>
      </c>
      <c r="N5" s="50" t="s">
        <v>31</v>
      </c>
      <c r="O5" s="50" t="s">
        <v>33</v>
      </c>
    </row>
    <row r="6" spans="2:15" ht="24" customHeight="1">
      <c r="B6" s="9" t="s">
        <v>409</v>
      </c>
      <c r="C6" s="51">
        <f>(IF(('5 sem COs avg'!C7)="","-",(('5 sem COs avg'!C7)/3)*('Course wise attainment (2)'!H7)))</f>
        <v>1.5</v>
      </c>
      <c r="D6" s="51">
        <f>(IF(('5 sem COs avg'!D7)="","-",(('5 sem COs avg'!D7)/3)*('Course wise attainment (2)'!H7)))</f>
        <v>1</v>
      </c>
      <c r="E6" s="51">
        <f>(IF(('5 sem COs avg'!E7)="","-",(('5 sem COs avg'!E7)/3)*('Course wise attainment (2)'!H7)))</f>
        <v>0.5</v>
      </c>
      <c r="F6" s="51" t="str">
        <f>(IF(('5 sem COs avg'!F7)="","-",(('5 sem COs avg'!F7)/3)*('Course wise attainment (2)'!H7)))</f>
        <v>-</v>
      </c>
      <c r="G6" s="51">
        <f>(IF(('5 sem COs avg'!G7)="","-",(('5 sem COs avg'!G7)/3)*('Course wise attainment (2)'!H7)))</f>
        <v>1</v>
      </c>
      <c r="H6" s="51" t="str">
        <f>(IF(('5 sem COs avg'!H7)="","-",(('5 sem COs avg'!H7)/3)*('Course wise attainment (2)'!H7)))</f>
        <v>-</v>
      </c>
      <c r="I6" s="51" t="str">
        <f>(IF(('5 sem COs avg'!I7)="","-",(('5 sem COs avg'!I7)/3)*('Course wise attainment (2)'!H7)))</f>
        <v>-</v>
      </c>
      <c r="J6" s="51" t="str">
        <f>(IF(('5 sem COs avg'!J7)="","-",(('5 sem COs avg'!J7)/3)*('Course wise attainment (2)'!H7)))</f>
        <v>-</v>
      </c>
      <c r="K6" s="51" t="str">
        <f>(IF(('5 sem COs avg'!K7)="","-",(('5 sem COs avg'!K7)/3)*('Course wise attainment (2)'!H7)))</f>
        <v>-</v>
      </c>
      <c r="L6" s="51" t="str">
        <f>(IF(('5 sem COs avg'!L7)="","-",(('5 sem COs avg'!L7)/3)*('Course wise attainment (2)'!H7)))</f>
        <v>-</v>
      </c>
      <c r="M6" s="51">
        <f>(IF(('5 sem COs avg'!M7)="","-",(('5 sem COs avg'!M7)/3)*('Course wise attainment (2)'!H7)))</f>
        <v>1.5</v>
      </c>
      <c r="N6" s="51" t="str">
        <f>(IF(('5 sem COs avg'!N7)="","-",(('5 sem COs avg'!N7)/3)*('Course wise attainment (2)'!H7)))</f>
        <v>-</v>
      </c>
      <c r="O6" s="51" t="str">
        <f>(IF(('5 sem COs avg'!O7)="","-",(('5 sem COs avg'!O7)/3)*('Course wise attainment (2)'!H7)))</f>
        <v>-</v>
      </c>
    </row>
    <row r="7" spans="2:15" ht="24" customHeight="1">
      <c r="B7" s="9" t="s">
        <v>410</v>
      </c>
      <c r="C7" s="51">
        <f>(IF(('5 sem COs avg'!C8)="","-",(('5 sem COs avg'!C8)/3)*('Course wise attainment (2)'!H8)))</f>
        <v>2</v>
      </c>
      <c r="D7" s="114">
        <f>(IF(('5 sem COs avg'!D8)="","-",(('5 sem COs avg'!D8)/3)*('Course wise attainment (2)'!H8)))</f>
        <v>1.3333333333333333</v>
      </c>
      <c r="E7" s="114">
        <f>(IF(('5 sem COs avg'!E8)="","-",(('5 sem COs avg'!E8)/3)*('Course wise attainment (2)'!H8)))</f>
        <v>0.66666666666666663</v>
      </c>
      <c r="F7" s="114">
        <f>(IF(('5 sem COs avg'!F8)="","-",(('5 sem COs avg'!F8)/3)*('Course wise attainment (2)'!H8)))</f>
        <v>0.66666666666666663</v>
      </c>
      <c r="G7" s="114">
        <f>(IF(('5 sem COs avg'!G8)="","-",(('5 sem COs avg'!G8)/3)*('Course wise attainment (2)'!H8)))</f>
        <v>1.3333333333333333</v>
      </c>
      <c r="H7" s="51">
        <f>(IF(('5 sem COs avg'!H8)="","-",(('5 sem COs avg'!H8)/3)*('Course wise attainment (2)'!H8)))</f>
        <v>2</v>
      </c>
      <c r="I7" s="51" t="str">
        <f>(IF(('5 sem COs avg'!I8)="","-",(('5 sem COs avg'!I8)/3)*('Course wise attainment (2)'!H8)))</f>
        <v>-</v>
      </c>
      <c r="J7" s="51" t="str">
        <f>(IF(('5 sem COs avg'!J8)="","-",(('5 sem COs avg'!J8)/3)*('Course wise attainment (2)'!H8)))</f>
        <v>-</v>
      </c>
      <c r="K7" s="51" t="str">
        <f>(IF(('5 sem COs avg'!K8)="","-",(('5 sem COs avg'!K8)/3)*('Course wise attainment (2)'!H8)))</f>
        <v>-</v>
      </c>
      <c r="L7" s="51" t="str">
        <f>(IF(('5 sem COs avg'!L8)="","-",(('5 sem COs avg'!L8)/3)*('Course wise attainment (2)'!H8)))</f>
        <v>-</v>
      </c>
      <c r="M7" s="51">
        <f>(IF(('5 sem COs avg'!M8)="","-",(('5 sem COs avg'!M8)/3)*('Course wise attainment (2)'!H8)))</f>
        <v>2</v>
      </c>
      <c r="N7" s="51" t="str">
        <f>(IF(('5 sem COs avg'!N8)="","-",(('5 sem COs avg'!N8)/3)*('Course wise attainment (2)'!H8)))</f>
        <v>-</v>
      </c>
      <c r="O7" s="51" t="str">
        <f>(IF(('5 sem COs avg'!O8)="","-",(('5 sem COs avg'!O8)/3)*('Course wise attainment (2)'!H8)))</f>
        <v>-</v>
      </c>
    </row>
    <row r="8" spans="2:15" ht="28.5" customHeight="1">
      <c r="B8" s="9" t="s">
        <v>417</v>
      </c>
      <c r="C8" s="51">
        <f>(IF(('5 sem COs avg'!C9)="","-",(('5 sem COs avg'!C9)/3)*('Course wise attainment (2)'!H9)))</f>
        <v>2.25</v>
      </c>
      <c r="D8" s="51">
        <f>(IF(('5 sem COs avg'!D9)="","-",(('5 sem COs avg'!D9)/3)*('Course wise attainment (2)'!H9)))</f>
        <v>2.25</v>
      </c>
      <c r="E8" s="51">
        <f>(IF(('5 sem COs avg'!E9)="","-",(('5 sem COs avg'!E9)/3)*('Course wise attainment (2)'!H9)))</f>
        <v>1</v>
      </c>
      <c r="F8" s="114">
        <f>(IF(('5 sem COs avg'!F9)="","-",(('5 sem COs avg'!F9)/3)*('Course wise attainment (2)'!H9)))</f>
        <v>1.6875</v>
      </c>
      <c r="G8" s="51" t="str">
        <f>(IF(('5 sem COs avg'!G9)="","-",(('5 sem COs avg'!G9)/3)*('Course wise attainment (2)'!H9)))</f>
        <v>-</v>
      </c>
      <c r="H8" s="51" t="str">
        <f>(IF(('5 sem COs avg'!H9)="","-",(('5 sem COs avg'!H9)/3)*('Course wise attainment (2)'!H9)))</f>
        <v>-</v>
      </c>
      <c r="I8" s="51" t="str">
        <f>(IF(('5 sem COs avg'!I9)="","-",(('5 sem COs avg'!I9)/3)*('Course wise attainment (2)'!H9)))</f>
        <v>-</v>
      </c>
      <c r="J8" s="51" t="str">
        <f>(IF(('5 sem COs avg'!J9)="","-",(('5 sem COs avg'!J9)/3)*('Course wise attainment (2)'!H9)))</f>
        <v>-</v>
      </c>
      <c r="K8" s="51" t="str">
        <f>(IF(('5 sem COs avg'!K9)="","-",(('5 sem COs avg'!K9)/3)*('Course wise attainment (2)'!H9)))</f>
        <v>-</v>
      </c>
      <c r="L8" s="51" t="str">
        <f>(IF(('5 sem COs avg'!L9)="","-",(('5 sem COs avg'!L9)/3)*('Course wise attainment (2)'!H9)))</f>
        <v>-</v>
      </c>
      <c r="M8" s="51" t="str">
        <f>(IF(('5 sem COs avg'!M9)="","-",(('5 sem COs avg'!M9)/3)*('Course wise attainment (2)'!H9)))</f>
        <v>-</v>
      </c>
      <c r="N8" s="114">
        <f>(IF(('5 sem COs avg'!N9)="","-",(('5 sem COs avg'!N9)/3)*('Course wise attainment (2)'!H9)))</f>
        <v>2.0625</v>
      </c>
      <c r="O8" s="51" t="str">
        <f>(IF(('5 sem COs avg'!O9)="","-",(('5 sem COs avg'!O9)/3)*('Course wise attainment (2)'!H9)))</f>
        <v>-</v>
      </c>
    </row>
    <row r="9" spans="2:15" ht="26.25" customHeight="1">
      <c r="B9" s="9" t="s">
        <v>469</v>
      </c>
      <c r="C9" s="51">
        <f>(IF(('5 sem COs avg'!C10)="","-",(('5 sem COs avg'!C10)/3)*('Course wise attainment (2)'!H10)))</f>
        <v>3</v>
      </c>
      <c r="D9" s="51">
        <f>(IF(('5 sem COs avg'!D10)="","-",(('5 sem COs avg'!D10)/3)*('Course wise attainment (2)'!H10)))</f>
        <v>3</v>
      </c>
      <c r="E9" s="51">
        <f>(IF(('5 sem COs avg'!E10)="","-",(('5 sem COs avg'!E10)/3)*('Course wise attainment (2)'!H10)))</f>
        <v>2</v>
      </c>
      <c r="F9" s="51">
        <f>(IF(('5 sem COs avg'!F10)="","-",(('5 sem COs avg'!F10)/3)*('Course wise attainment (2)'!H10)))</f>
        <v>1</v>
      </c>
      <c r="G9" s="51" t="str">
        <f>(IF(('5 sem COs avg'!G10)="","-",(('5 sem COs avg'!G10)/3)*('Course wise attainment (2)'!H10)))</f>
        <v>-</v>
      </c>
      <c r="H9" s="51" t="str">
        <f>(IF(('5 sem COs avg'!H10)="","-",(('5 sem COs avg'!H10)/3)*('Course wise attainment (2)'!H10)))</f>
        <v>-</v>
      </c>
      <c r="I9" s="51" t="str">
        <f>(IF(('5 sem COs avg'!I10)="","-",(('5 sem COs avg'!I10)/3)*('Course wise attainment (2)'!H10)))</f>
        <v>-</v>
      </c>
      <c r="J9" s="51">
        <f>(IF(('5 sem COs avg'!J10)="","-",(('5 sem COs avg'!J10)/3)*('Course wise attainment (2)'!H10)))</f>
        <v>2</v>
      </c>
      <c r="K9" s="51" t="str">
        <f>(IF(('5 sem COs avg'!K10)="","-",(('5 sem COs avg'!K10)/3)*('Course wise attainment (2)'!H10)))</f>
        <v>-</v>
      </c>
      <c r="L9" s="51" t="str">
        <f>(IF(('5 sem COs avg'!L10)="","-",(('5 sem COs avg'!L10)/3)*('Course wise attainment (2)'!H10)))</f>
        <v>-</v>
      </c>
      <c r="M9" s="51" t="str">
        <f>(IF(('5 sem COs avg'!M10)="","-",(('5 sem COs avg'!M10)/3)*('Course wise attainment (2)'!H10)))</f>
        <v>-</v>
      </c>
      <c r="N9" s="51">
        <f>(IF(('5 sem COs avg'!N10)="","-",(('5 sem COs avg'!N10)/3)*('Course wise attainment (2)'!H10)))</f>
        <v>3</v>
      </c>
      <c r="O9" s="51" t="str">
        <f>(IF(('5 sem COs avg'!O10)="","-",(('5 sem COs avg'!O10)/3)*('Course wise attainment (2)'!H10)))</f>
        <v>-</v>
      </c>
    </row>
    <row r="10" spans="2:15" ht="28.5" customHeight="1">
      <c r="B10" s="9" t="s">
        <v>437</v>
      </c>
      <c r="C10" s="51">
        <f>(IF(('5 sem COs avg'!C11)="","-",(('5 sem COs avg'!C11)/3)*('Course wise attainment (2)'!H11)))</f>
        <v>3</v>
      </c>
      <c r="D10" s="51">
        <f>(IF(('5 sem COs avg'!D11)="","-",(('5 sem COs avg'!D11)/3)*('Course wise attainment (2)'!H11)))</f>
        <v>3</v>
      </c>
      <c r="E10" s="51" t="str">
        <f>(IF(('5 sem COs avg'!E11)="","-",(('5 sem COs avg'!E11)/3)*('Course wise attainment (2)'!H11)))</f>
        <v>-</v>
      </c>
      <c r="F10" s="51">
        <f>(IF(('5 sem COs avg'!F11)="","-",(('5 sem COs avg'!F11)/3)*('Course wise attainment (2)'!H11)))</f>
        <v>1</v>
      </c>
      <c r="G10" s="51" t="str">
        <f>(IF(('5 sem COs avg'!G11)="","-",(('5 sem COs avg'!G11)/3)*('Course wise attainment (2)'!H11)))</f>
        <v>-</v>
      </c>
      <c r="H10" s="51" t="str">
        <f>(IF(('5 sem COs avg'!H11)="","-",(('5 sem COs avg'!H11)/3)*('Course wise attainment (2)'!H11)))</f>
        <v>-</v>
      </c>
      <c r="I10" s="51" t="str">
        <f>(IF(('5 sem COs avg'!I11)="","-",(('5 sem COs avg'!I11)/3)*('Course wise attainment (2)'!H11)))</f>
        <v>-</v>
      </c>
      <c r="J10" s="51" t="str">
        <f>(IF(('5 sem COs avg'!J11)="","-",(('5 sem COs avg'!J11)/3)*('Course wise attainment (2)'!H11)))</f>
        <v>-</v>
      </c>
      <c r="K10" s="51" t="str">
        <f>(IF(('5 sem COs avg'!K11)="","-",(('5 sem COs avg'!K11)/3)*('Course wise attainment (2)'!H11)))</f>
        <v>-</v>
      </c>
      <c r="L10" s="51" t="str">
        <f>(IF(('5 sem COs avg'!L11)="","-",(('5 sem COs avg'!L11)/3)*('Course wise attainment (2)'!H11)))</f>
        <v>-</v>
      </c>
      <c r="M10" s="51" t="str">
        <f>(IF(('5 sem COs avg'!M11)="","-",(('5 sem COs avg'!M11)/3)*('Course wise attainment (2)'!H11)))</f>
        <v>-</v>
      </c>
      <c r="N10" s="51">
        <f>(IF(('5 sem COs avg'!N11)="","-",(('5 sem COs avg'!N11)/3)*('Course wise attainment (2)'!H11)))</f>
        <v>3</v>
      </c>
      <c r="O10" s="51" t="str">
        <f>(IF(('5 sem COs avg'!O11)="","-",(('5 sem COs avg'!O11)/3)*('Course wise attainment (2)'!H11)))</f>
        <v>-</v>
      </c>
    </row>
    <row r="11" spans="2:15" ht="26.25" customHeight="1">
      <c r="B11" s="9" t="s">
        <v>475</v>
      </c>
      <c r="C11" s="51">
        <f>(IF(('5 sem COs avg'!C12)="","-",(('5 sem COs avg'!C12)/3)*('Course wise attainment (2)'!H12)))</f>
        <v>3</v>
      </c>
      <c r="D11" s="51">
        <f>(IF(('5 sem COs avg'!D12)="","-",(('5 sem COs avg'!D12)/3)*('Course wise attainment (2)'!H12)))</f>
        <v>3</v>
      </c>
      <c r="E11" s="51">
        <f>(IF(('5 sem COs avg'!E12)="","-",(('5 sem COs avg'!E12)/3)*('Course wise attainment (2)'!H12)))</f>
        <v>2</v>
      </c>
      <c r="F11" s="51">
        <f>(IF(('5 sem COs avg'!F12)="","-",(('5 sem COs avg'!F12)/3)*('Course wise attainment (2)'!H12)))</f>
        <v>1</v>
      </c>
      <c r="G11" s="51" t="str">
        <f>(IF(('5 sem COs avg'!G12)="","-",(('5 sem COs avg'!G12)/3)*('Course wise attainment (2)'!H12)))</f>
        <v>-</v>
      </c>
      <c r="H11" s="51" t="str">
        <f>(IF(('5 sem COs avg'!H12)="","-",(('5 sem COs avg'!H12)/3)*('Course wise attainment (2)'!H12)))</f>
        <v>-</v>
      </c>
      <c r="I11" s="51" t="str">
        <f>(IF(('5 sem COs avg'!I12)="","-",(('5 sem COs avg'!I12)/3)*('Course wise attainment (2)'!H12)))</f>
        <v>-</v>
      </c>
      <c r="J11" s="51">
        <f>(IF(('5 sem COs avg'!J12)="","-",(('5 sem COs avg'!J12)/3)*('Course wise attainment (2)'!H12)))</f>
        <v>2</v>
      </c>
      <c r="K11" s="51" t="str">
        <f>(IF(('5 sem COs avg'!K12)="","-",(('5 sem COs avg'!K12)/3)*('Course wise attainment (2)'!H12)))</f>
        <v>-</v>
      </c>
      <c r="L11" s="51" t="str">
        <f>(IF(('5 sem COs avg'!L12)="","-",(('5 sem COs avg'!L12)/3)*('Course wise attainment (2)'!H12)))</f>
        <v>-</v>
      </c>
      <c r="M11" s="51" t="str">
        <f>(IF(('5 sem COs avg'!M12)="","-",(('5 sem COs avg'!M12)/3)*('Course wise attainment (2)'!H12)))</f>
        <v>-</v>
      </c>
      <c r="N11" s="51">
        <f>(IF(('5 sem COs avg'!N12)="","-",(('5 sem COs avg'!N12)/3)*('Course wise attainment (2)'!H12)))</f>
        <v>3</v>
      </c>
      <c r="O11" s="51" t="str">
        <f>(IF(('5 sem COs avg'!O12)="","-",(('5 sem COs avg'!O12)/3)*('Course wise attainment (2)'!H12)))</f>
        <v>-</v>
      </c>
    </row>
    <row r="12" spans="2:15" ht="33" customHeight="1">
      <c r="B12" s="9" t="s">
        <v>471</v>
      </c>
      <c r="C12" s="114">
        <f>(IF(('5 sem COs avg'!C13)="","-",(('5 sem COs avg'!C13)/3)*('Course wise attainment (2)'!H13)))</f>
        <v>0.6875</v>
      </c>
      <c r="D12" s="51">
        <f>(IF(('5 sem COs avg'!D13)="","-",(('5 sem COs avg'!D13)/3)*('Course wise attainment (2)'!H13)))</f>
        <v>0.5</v>
      </c>
      <c r="E12" s="114">
        <f>(IF(('5 sem COs avg'!E13)="","-",(('5 sem COs avg'!E13)/3)*('Course wise attainment (2)'!H13)))</f>
        <v>0.5625</v>
      </c>
      <c r="F12" s="114">
        <f>(IF(('5 sem COs avg'!F13)="","-",(('5 sem COs avg'!F13)/3)*('Course wise attainment (2)'!H13)))</f>
        <v>0.5625</v>
      </c>
      <c r="G12" s="51" t="str">
        <f>(IF(('5 sem COs avg'!G13)="","-",(('5 sem COs avg'!G13)/3)*('Course wise attainment (2)'!H13)))</f>
        <v>-</v>
      </c>
      <c r="H12" s="114">
        <f>(IF(('5 sem COs avg'!H13)="","-",(('5 sem COs avg'!H13)/3)*('Course wise attainment (2)'!H13)))</f>
        <v>0.5625</v>
      </c>
      <c r="I12" s="51" t="str">
        <f>(IF(('5 sem COs avg'!I13)="","-",(('5 sem COs avg'!I13)/3)*('Course wise attainment (2)'!H13)))</f>
        <v>-</v>
      </c>
      <c r="J12" s="51">
        <f>(IF(('5 sem COs avg'!J13)="","-",(('5 sem COs avg'!J13)/3)*('Course wise attainment (2)'!H13)))</f>
        <v>0.5</v>
      </c>
      <c r="K12" s="51" t="str">
        <f>(IF(('5 sem COs avg'!K13)="","-",(('5 sem COs avg'!K13)/3)*('Course wise attainment (2)'!H13)))</f>
        <v>-</v>
      </c>
      <c r="L12" s="51" t="str">
        <f>(IF(('5 sem COs avg'!L13)="","-",(('5 sem COs avg'!L13)/3)*('Course wise attainment (2)'!H13)))</f>
        <v>-</v>
      </c>
      <c r="M12" s="51" t="str">
        <f>(IF(('5 sem COs avg'!M13)="","-",(('5 sem COs avg'!M13)/3)*('Course wise attainment (2)'!H13)))</f>
        <v>-</v>
      </c>
      <c r="N12" s="51" t="str">
        <f>(IF(('5 sem COs avg'!N13)="","-",(('5 sem COs avg'!N13)/3)*('Course wise attainment (2)'!H13)))</f>
        <v>-</v>
      </c>
      <c r="O12" s="114">
        <f>(IF(('5 sem COs avg'!O13)="","-",(('5 sem COs avg'!O13)/3)*('Course wise attainment (2)'!H13)))</f>
        <v>0.625</v>
      </c>
    </row>
    <row r="13" spans="2:15" ht="25.5" customHeight="1">
      <c r="B13" s="9" t="s">
        <v>472</v>
      </c>
      <c r="C13" s="51">
        <f>(IF(('5 sem COs avg'!C14)="","-",(('5 sem COs avg'!C14)/3)*('Course wise attainment (2)'!H14)))</f>
        <v>3</v>
      </c>
      <c r="D13" s="51">
        <f>(IF(('5 sem COs avg'!D14)="","-",(('5 sem COs avg'!D14)/3)*('Course wise attainment (2)'!H14)))</f>
        <v>3</v>
      </c>
      <c r="E13" s="51">
        <f>(IF(('5 sem COs avg'!E14)="","-",(('5 sem COs avg'!E14)/3)*('Course wise attainment (2)'!H14)))</f>
        <v>3</v>
      </c>
      <c r="F13" s="51">
        <f>(IF(('5 sem COs avg'!F14)="","-",(('5 sem COs avg'!F14)/3)*('Course wise attainment (2)'!H14)))</f>
        <v>2</v>
      </c>
      <c r="G13" s="51" t="str">
        <f>(IF(('5 sem COs avg'!G14)="","-",(('5 sem COs avg'!G14)/3)*('Course wise attainment (2)'!H14)))</f>
        <v>-</v>
      </c>
      <c r="H13" s="51" t="str">
        <f>(IF(('5 sem COs avg'!H14)="","-",(('5 sem COs avg'!H14)/3)*('Course wise attainment (2)'!H14)))</f>
        <v>-</v>
      </c>
      <c r="I13" s="51" t="str">
        <f>(IF(('5 sem COs avg'!I14)="","-",(('5 sem COs avg'!I14)/3)*('Course wise attainment (2)'!H14)))</f>
        <v>-</v>
      </c>
      <c r="J13" s="51">
        <f>(IF(('5 sem COs avg'!J14)="","-",(('5 sem COs avg'!J14)/3)*('Course wise attainment (2)'!H14)))</f>
        <v>2</v>
      </c>
      <c r="K13" s="51" t="str">
        <f>(IF(('5 sem COs avg'!K14)="","-",(('5 sem COs avg'!K14)/3)*('Course wise attainment (2)'!H14)))</f>
        <v>-</v>
      </c>
      <c r="L13" s="51" t="str">
        <f>(IF(('5 sem COs avg'!L14)="","-",(('5 sem COs avg'!L14)/3)*('Course wise attainment (2)'!H14)))</f>
        <v>-</v>
      </c>
      <c r="M13" s="51" t="str">
        <f>(IF(('5 sem COs avg'!M14)="","-",(('5 sem COs avg'!M14)/3)*('Course wise attainment (2)'!H14)))</f>
        <v>-</v>
      </c>
      <c r="N13" s="51" t="str">
        <f>(IF(('5 sem COs avg'!N14)="","-",(('5 sem COs avg'!N14)/3)*('Course wise attainment (2)'!H14)))</f>
        <v>-</v>
      </c>
      <c r="O13" s="51">
        <f>(IF(('5 sem COs avg'!O14)="","-",(('5 sem COs avg'!O14)/3)*('Course wise attainment (2)'!H14)))</f>
        <v>3</v>
      </c>
    </row>
    <row r="14" spans="2:15" ht="27" customHeight="1">
      <c r="B14" s="9" t="s">
        <v>458</v>
      </c>
      <c r="C14" s="51">
        <f>(IF(('5 sem COs avg'!C15)="","-",(('5 sem COs avg'!C15)/3)*('Course wise attainment (2)'!H15)))</f>
        <v>2.75</v>
      </c>
      <c r="D14" s="51">
        <f>(IF(('5 sem COs avg'!D15)="","-",(('5 sem COs avg'!D15)/3)*('Course wise attainment (2)'!H15)))</f>
        <v>1</v>
      </c>
      <c r="E14" s="114">
        <f>(IF(('5 sem COs avg'!E15)="","-",(('5 sem COs avg'!E15)/3)*('Course wise attainment (2)'!H15)))</f>
        <v>2.6666666666666665</v>
      </c>
      <c r="F14" s="114">
        <f>(IF(('5 sem COs avg'!F15)="","-",(('5 sem COs avg'!F15)/3)*('Course wise attainment (2)'!H15)))</f>
        <v>2.3333333333333335</v>
      </c>
      <c r="G14" s="51" t="str">
        <f>(IF(('5 sem COs avg'!G15)="","-",(('5 sem COs avg'!G15)/3)*('Course wise attainment (2)'!H15)))</f>
        <v>-</v>
      </c>
      <c r="H14" s="51">
        <f>(IF(('5 sem COs avg'!H15)="","-",(('5 sem COs avg'!H15)/3)*('Course wise attainment (2)'!H15)))</f>
        <v>2</v>
      </c>
      <c r="I14" s="51">
        <f>(IF(('5 sem COs avg'!I15)="","-",(('5 sem COs avg'!I15)/3)*('Course wise attainment (2)'!H15)))</f>
        <v>1.5</v>
      </c>
      <c r="J14" s="51">
        <f>(IF(('5 sem COs avg'!J15)="","-",(('5 sem COs avg'!J15)/3)*('Course wise attainment (2)'!H15)))</f>
        <v>3</v>
      </c>
      <c r="K14" s="51">
        <f>(IF(('5 sem COs avg'!K15)="","-",(('5 sem COs avg'!K15)/3)*('Course wise attainment (2)'!H15)))</f>
        <v>1.75</v>
      </c>
      <c r="L14" s="51">
        <f>(IF(('5 sem COs avg'!L15)="","-",(('5 sem COs avg'!L15)/3)*('Course wise attainment (2)'!H15)))</f>
        <v>2</v>
      </c>
      <c r="M14" s="51" t="str">
        <f>(IF(('5 sem COs avg'!M15)="","-",(('5 sem COs avg'!M15)/3)*('Course wise attainment (2)'!H15)))</f>
        <v>-</v>
      </c>
      <c r="N14" s="51" t="str">
        <f>(IF(('5 sem COs avg'!N15)="","-",(('5 sem COs avg'!N15)/3)*('Course wise attainment (2)'!H15)))</f>
        <v>-</v>
      </c>
      <c r="O14" s="51">
        <f>(IF(('5 sem COs avg'!O15)="","-",(('5 sem COs avg'!O15)/3)*('Course wise attainment (2)'!H15)))</f>
        <v>2.75</v>
      </c>
    </row>
    <row r="15" spans="2:15" ht="25.5" customHeight="1">
      <c r="B15" s="9" t="s">
        <v>473</v>
      </c>
      <c r="C15" s="51">
        <f>(IF(('5 sem COs avg'!C16)="","-",(('5 sem COs avg'!C16)/3)*('Course wise attainment (2)'!H16)))</f>
        <v>2.75</v>
      </c>
      <c r="D15" s="51">
        <f>(IF(('5 sem COs avg'!D16)="","-",(('5 sem COs avg'!D16)/3)*('Course wise attainment (2)'!H16)))</f>
        <v>2.5</v>
      </c>
      <c r="E15" s="51">
        <f>(IF(('5 sem COs avg'!E16)="","-",(('5 sem COs avg'!E16)/3)*('Course wise attainment (2)'!H16)))</f>
        <v>2.75</v>
      </c>
      <c r="F15" s="51">
        <f>(IF(('5 sem COs avg'!F16)="","-",(('5 sem COs avg'!F16)/3)*('Course wise attainment (2)'!H16)))</f>
        <v>2</v>
      </c>
      <c r="G15" s="51">
        <f>(IF(('5 sem COs avg'!G16)="","-",(('5 sem COs avg'!G16)/3)*('Course wise attainment (2)'!H16)))</f>
        <v>1.75</v>
      </c>
      <c r="H15" s="114">
        <f>(IF(('5 sem COs avg'!H16)="","-",(('5 sem COs avg'!H16)/3)*('Course wise attainment (2)'!H16)))</f>
        <v>1.6666666666666667</v>
      </c>
      <c r="I15" s="51" t="str">
        <f>(IF(('5 sem COs avg'!I16)="","-",(('5 sem COs avg'!I16)/3)*('Course wise attainment (2)'!H16)))</f>
        <v>-</v>
      </c>
      <c r="J15" s="51">
        <f>(IF(('5 sem COs avg'!J16)="","-",(('5 sem COs avg'!J16)/3)*('Course wise attainment (2)'!H16)))</f>
        <v>2</v>
      </c>
      <c r="K15" s="51">
        <f>(IF(('5 sem COs avg'!K16)="","-",(('5 sem COs avg'!K16)/3)*('Course wise attainment (2)'!H16)))</f>
        <v>2.25</v>
      </c>
      <c r="L15" s="51">
        <f>(IF(('5 sem COs avg'!L16)="","-",(('5 sem COs avg'!L16)/3)*('Course wise attainment (2)'!H16)))</f>
        <v>2</v>
      </c>
      <c r="M15" s="51" t="str">
        <f>(IF(('5 sem COs avg'!M16)="","-",(('5 sem COs avg'!M16)/3)*('Course wise attainment (2)'!H16)))</f>
        <v>-</v>
      </c>
      <c r="N15" s="51" t="str">
        <f>(IF(('5 sem COs avg'!N16)="","-",(('5 sem COs avg'!N16)/3)*('Course wise attainment (2)'!H16)))</f>
        <v>-</v>
      </c>
      <c r="O15" s="51">
        <f>(IF(('5 sem COs avg'!O16)="","-",(('5 sem COs avg'!O16)/3)*('Course wise attainment (2)'!H16)))</f>
        <v>3</v>
      </c>
    </row>
    <row r="16" spans="2:15" ht="15.75">
      <c r="B16" s="1"/>
    </row>
    <row r="17" spans="2:8" ht="16.5">
      <c r="B17" s="52" t="s">
        <v>129</v>
      </c>
    </row>
    <row r="18" spans="2:8" ht="16.5">
      <c r="B18" s="52"/>
    </row>
    <row r="19" spans="2:8" ht="35.25" customHeight="1">
      <c r="B19" s="141" t="s">
        <v>130</v>
      </c>
      <c r="C19" s="141"/>
      <c r="D19" s="141"/>
      <c r="E19" s="141"/>
      <c r="F19" s="141"/>
    </row>
    <row r="20" spans="2:8" ht="16.5">
      <c r="B20" s="53" t="s">
        <v>131</v>
      </c>
    </row>
    <row r="21" spans="2:8" ht="53.25" customHeight="1">
      <c r="B21" s="161" t="s">
        <v>132</v>
      </c>
      <c r="C21" s="161"/>
      <c r="D21" s="161"/>
      <c r="E21" s="161"/>
      <c r="F21" s="161"/>
      <c r="G21" s="161"/>
      <c r="H21" s="161"/>
    </row>
    <row r="22" spans="2:8" ht="16.5">
      <c r="B22" s="54" t="s">
        <v>133</v>
      </c>
    </row>
    <row r="23" spans="2:8" ht="16.5">
      <c r="B23" s="52"/>
    </row>
    <row r="24" spans="2:8" ht="46.5" customHeight="1">
      <c r="B24" s="84" t="s">
        <v>134</v>
      </c>
    </row>
    <row r="25" spans="2:8" ht="16.5">
      <c r="B25" s="53" t="s">
        <v>135</v>
      </c>
    </row>
  </sheetData>
  <mergeCells count="4">
    <mergeCell ref="B2:O2"/>
    <mergeCell ref="B3:O3"/>
    <mergeCell ref="B19:F19"/>
    <mergeCell ref="B21:H21"/>
  </mergeCells>
  <pageMargins left="0.7" right="0.7" top="0.75" bottom="0.75" header="0.3" footer="0.3"/>
  <pageSetup orientation="landscape" r:id="rId1"/>
</worksheet>
</file>

<file path=xl/worksheets/sheet122.xml><?xml version="1.0" encoding="utf-8"?>
<worksheet xmlns="http://schemas.openxmlformats.org/spreadsheetml/2006/main" xmlns:r="http://schemas.openxmlformats.org/officeDocument/2006/relationships">
  <dimension ref="B2:N11"/>
  <sheetViews>
    <sheetView workbookViewId="0">
      <selection activeCell="B2" sqref="B2:N12"/>
    </sheetView>
  </sheetViews>
  <sheetFormatPr defaultRowHeight="15"/>
  <cols>
    <col min="3" max="3" width="54.85546875" customWidth="1"/>
  </cols>
  <sheetData>
    <row r="2" spans="2:14" ht="25.5" customHeight="1">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23.25" customHeight="1">
      <c r="B5" s="140" t="s">
        <v>476</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46.5" customHeight="1">
      <c r="B8" s="35">
        <v>1</v>
      </c>
      <c r="C8" s="13" t="s">
        <v>38</v>
      </c>
      <c r="F8" s="141"/>
      <c r="G8" s="141"/>
      <c r="H8" s="141"/>
      <c r="I8" s="141"/>
      <c r="J8" s="141"/>
      <c r="K8" s="141"/>
      <c r="L8" s="141"/>
      <c r="M8" s="141"/>
      <c r="N8" s="141"/>
    </row>
    <row r="9" spans="2:14" ht="37.5" customHeight="1">
      <c r="B9" s="35">
        <v>2</v>
      </c>
      <c r="C9" s="13" t="s">
        <v>39</v>
      </c>
    </row>
    <row r="10" spans="2:14" ht="37.5" customHeight="1">
      <c r="B10" s="35">
        <v>3</v>
      </c>
      <c r="C10" s="13" t="s">
        <v>40</v>
      </c>
    </row>
    <row r="11" spans="2:14" ht="82.5" customHeight="1">
      <c r="B11" s="35">
        <v>4</v>
      </c>
      <c r="C11" s="13" t="s">
        <v>41</v>
      </c>
    </row>
  </sheetData>
  <mergeCells count="3">
    <mergeCell ref="B2:C2"/>
    <mergeCell ref="B5:C5"/>
    <mergeCell ref="F2:N8"/>
  </mergeCells>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dimension ref="A2:X18"/>
  <sheetViews>
    <sheetView topLeftCell="A4" workbookViewId="0">
      <selection activeCell="C12" sqref="C12:O12"/>
    </sheetView>
  </sheetViews>
  <sheetFormatPr defaultRowHeight="15"/>
  <cols>
    <col min="18" max="18" width="18.42578125" customWidth="1"/>
  </cols>
  <sheetData>
    <row r="2" spans="1:24" ht="25.5" customHeight="1">
      <c r="B2" s="143" t="s">
        <v>44</v>
      </c>
      <c r="C2" s="143"/>
      <c r="D2" s="143"/>
      <c r="E2" s="143"/>
      <c r="F2" s="143"/>
      <c r="G2" s="143"/>
      <c r="H2" s="143"/>
      <c r="I2" s="143"/>
      <c r="J2" s="143"/>
      <c r="K2" s="143"/>
      <c r="L2" s="143"/>
      <c r="M2" s="143"/>
      <c r="N2" s="143"/>
      <c r="O2" s="143"/>
      <c r="S2" s="48"/>
      <c r="T2" s="48"/>
      <c r="U2" s="48"/>
      <c r="V2" s="48"/>
      <c r="W2" s="48"/>
      <c r="X2" s="48"/>
    </row>
    <row r="3" spans="1:24" ht="18.75">
      <c r="B3" s="144" t="s">
        <v>477</v>
      </c>
      <c r="C3" s="144"/>
      <c r="D3" s="144"/>
      <c r="E3" s="144"/>
      <c r="F3" s="144"/>
      <c r="G3" s="144"/>
      <c r="H3" s="144"/>
      <c r="I3" s="144"/>
      <c r="J3" s="144"/>
      <c r="K3" s="144"/>
      <c r="L3" s="144"/>
      <c r="M3" s="144"/>
      <c r="N3" s="144"/>
      <c r="O3" s="144"/>
      <c r="S3" s="48"/>
      <c r="T3" s="48"/>
      <c r="U3" s="48"/>
      <c r="V3" s="48"/>
      <c r="W3" s="48"/>
      <c r="X3" s="48"/>
    </row>
    <row r="4" spans="1:24" ht="18.75" customHeight="1">
      <c r="A4" s="15"/>
      <c r="B4" s="15"/>
      <c r="C4" s="15"/>
      <c r="D4" s="15"/>
      <c r="E4" s="15"/>
      <c r="F4" s="15"/>
      <c r="G4" s="15"/>
      <c r="H4" s="15"/>
      <c r="I4" s="15"/>
      <c r="J4" s="15"/>
      <c r="K4" s="15"/>
      <c r="L4" s="15"/>
      <c r="S4" s="48"/>
      <c r="T4" s="48"/>
      <c r="U4" s="48"/>
      <c r="V4" s="48"/>
      <c r="W4" s="48"/>
      <c r="X4" s="48"/>
    </row>
    <row r="5" spans="1:24"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c r="U5" s="48"/>
      <c r="V5" s="48"/>
      <c r="W5" s="48"/>
      <c r="X5" s="48"/>
    </row>
    <row r="6" spans="1:24" ht="16.5">
      <c r="B6" s="18" t="s">
        <v>59</v>
      </c>
      <c r="C6" s="19">
        <v>3</v>
      </c>
      <c r="D6" s="19">
        <v>3</v>
      </c>
      <c r="E6" s="19">
        <v>3</v>
      </c>
      <c r="F6" s="19">
        <v>1</v>
      </c>
      <c r="G6" s="19"/>
      <c r="H6" s="19">
        <v>2</v>
      </c>
      <c r="I6" s="19"/>
      <c r="J6" s="19"/>
      <c r="K6" s="19"/>
      <c r="L6" s="19"/>
      <c r="M6" s="19">
        <v>3</v>
      </c>
      <c r="N6" s="19"/>
      <c r="O6" s="19"/>
      <c r="S6" s="20"/>
    </row>
    <row r="7" spans="1:24">
      <c r="B7" s="18" t="s">
        <v>60</v>
      </c>
      <c r="C7" s="19">
        <v>3</v>
      </c>
      <c r="D7" s="19">
        <v>3</v>
      </c>
      <c r="E7" s="19">
        <v>3</v>
      </c>
      <c r="F7" s="19">
        <v>1</v>
      </c>
      <c r="G7" s="19"/>
      <c r="H7" s="19">
        <v>2</v>
      </c>
      <c r="I7" s="19"/>
      <c r="J7" s="19"/>
      <c r="K7" s="19"/>
      <c r="L7" s="19"/>
      <c r="M7" s="19">
        <v>3</v>
      </c>
      <c r="N7" s="19"/>
      <c r="O7" s="19"/>
      <c r="Q7" s="18" t="s">
        <v>61</v>
      </c>
      <c r="R7" s="18" t="s">
        <v>62</v>
      </c>
    </row>
    <row r="8" spans="1:24">
      <c r="B8" s="18" t="s">
        <v>63</v>
      </c>
      <c r="C8" s="19">
        <v>3</v>
      </c>
      <c r="D8" s="19">
        <v>3</v>
      </c>
      <c r="E8" s="19">
        <v>3</v>
      </c>
      <c r="F8" s="19">
        <v>1</v>
      </c>
      <c r="G8" s="19">
        <v>3</v>
      </c>
      <c r="H8" s="19">
        <v>2</v>
      </c>
      <c r="I8" s="19"/>
      <c r="J8" s="19"/>
      <c r="K8" s="19"/>
      <c r="L8" s="19"/>
      <c r="M8" s="19">
        <v>3</v>
      </c>
      <c r="N8" s="19"/>
      <c r="O8" s="19"/>
      <c r="Q8" s="21"/>
      <c r="R8" s="22" t="s">
        <v>64</v>
      </c>
    </row>
    <row r="9" spans="1:24">
      <c r="B9" s="18" t="s">
        <v>65</v>
      </c>
      <c r="C9" s="19">
        <v>3</v>
      </c>
      <c r="D9" s="19">
        <v>3</v>
      </c>
      <c r="E9" s="19">
        <v>3</v>
      </c>
      <c r="F9" s="19">
        <v>1</v>
      </c>
      <c r="G9" s="19"/>
      <c r="H9" s="19">
        <v>2</v>
      </c>
      <c r="I9" s="19"/>
      <c r="J9" s="19"/>
      <c r="K9" s="19"/>
      <c r="L9" s="19"/>
      <c r="M9" s="19">
        <v>3</v>
      </c>
      <c r="N9" s="19"/>
      <c r="O9" s="19"/>
      <c r="Q9" s="21">
        <v>1</v>
      </c>
      <c r="R9" s="22" t="s">
        <v>66</v>
      </c>
    </row>
    <row r="10" spans="1:24">
      <c r="B10" s="18" t="s">
        <v>67</v>
      </c>
      <c r="C10" s="19"/>
      <c r="D10" s="19"/>
      <c r="E10" s="19"/>
      <c r="F10" s="19"/>
      <c r="G10" s="19"/>
      <c r="H10" s="19"/>
      <c r="I10" s="19"/>
      <c r="J10" s="19"/>
      <c r="K10" s="19"/>
      <c r="L10" s="19"/>
      <c r="M10" s="19"/>
      <c r="N10" s="19"/>
      <c r="O10" s="19"/>
      <c r="Q10" s="21">
        <v>2</v>
      </c>
      <c r="R10" s="22" t="s">
        <v>68</v>
      </c>
    </row>
    <row r="11" spans="1:24">
      <c r="B11" s="18" t="s">
        <v>69</v>
      </c>
      <c r="C11" s="19"/>
      <c r="D11" s="19"/>
      <c r="E11" s="19"/>
      <c r="F11" s="19"/>
      <c r="G11" s="19"/>
      <c r="H11" s="19"/>
      <c r="I11" s="19"/>
      <c r="J11" s="19"/>
      <c r="K11" s="19"/>
      <c r="L11" s="19"/>
      <c r="M11" s="19"/>
      <c r="N11" s="19"/>
      <c r="O11" s="19"/>
      <c r="Q11" s="21">
        <v>3</v>
      </c>
      <c r="R11" s="22" t="s">
        <v>70</v>
      </c>
    </row>
    <row r="12" spans="1:24" ht="15.75">
      <c r="B12" s="23" t="s">
        <v>71</v>
      </c>
      <c r="C12" s="24">
        <f>IFERROR(AVERAGEIF(D6:D10,"&lt;&gt;0"),"")</f>
        <v>3</v>
      </c>
      <c r="D12" s="24">
        <f>IFERROR(AVERAGEIF(E6:E10,"&lt;&gt;0"),"")</f>
        <v>3</v>
      </c>
      <c r="E12" s="24">
        <f t="shared" ref="E12:L12" si="0">IFERROR(AVERAGEIF(E6:E10,"&lt;&gt;0"),"")</f>
        <v>3</v>
      </c>
      <c r="F12" s="24">
        <f t="shared" si="0"/>
        <v>1</v>
      </c>
      <c r="G12" s="24">
        <f t="shared" si="0"/>
        <v>3</v>
      </c>
      <c r="H12" s="24">
        <f t="shared" si="0"/>
        <v>2</v>
      </c>
      <c r="I12" s="24" t="str">
        <f t="shared" si="0"/>
        <v/>
      </c>
      <c r="J12" s="24" t="str">
        <f t="shared" si="0"/>
        <v/>
      </c>
      <c r="K12" s="24" t="str">
        <f t="shared" si="0"/>
        <v/>
      </c>
      <c r="L12" s="24" t="str">
        <f t="shared" si="0"/>
        <v/>
      </c>
      <c r="M12" s="24">
        <f>IFERROR(AVERAGEIF(M6:M11,"&lt;&gt;0"),"")</f>
        <v>3</v>
      </c>
      <c r="N12" s="24" t="str">
        <f t="shared" ref="N12:O12" si="1">IFERROR(AVERAGEIF(N6:N11,"&lt;&gt;0"),"")</f>
        <v/>
      </c>
      <c r="O12" s="24" t="str">
        <f t="shared" si="1"/>
        <v/>
      </c>
    </row>
    <row r="15" spans="1:24" ht="51.75" customHeight="1">
      <c r="B15" s="131" t="s">
        <v>72</v>
      </c>
      <c r="C15" s="131"/>
      <c r="D15" s="131"/>
      <c r="E15" s="131"/>
      <c r="F15" s="131"/>
      <c r="G15" s="131"/>
      <c r="H15" s="131"/>
      <c r="I15" s="131"/>
      <c r="J15" s="131"/>
      <c r="K15" s="131"/>
      <c r="L15" s="131"/>
      <c r="P15" s="145" t="s">
        <v>221</v>
      </c>
      <c r="Q15" s="145"/>
      <c r="R15" s="145"/>
      <c r="S15" s="145"/>
      <c r="T15" s="145"/>
      <c r="U15" s="100"/>
    </row>
    <row r="16" spans="1:24" ht="72" customHeight="1">
      <c r="B16" s="131" t="s">
        <v>74</v>
      </c>
      <c r="C16" s="131"/>
      <c r="D16" s="131"/>
      <c r="E16" s="131"/>
      <c r="F16" s="131"/>
      <c r="G16" s="131"/>
      <c r="H16" s="131"/>
      <c r="I16" s="131"/>
      <c r="J16" s="131"/>
      <c r="K16" s="131"/>
      <c r="L16" s="131"/>
      <c r="P16" s="146" t="s">
        <v>222</v>
      </c>
      <c r="Q16" s="146"/>
      <c r="R16" s="146"/>
      <c r="S16" s="146"/>
      <c r="T16" s="146"/>
      <c r="U16" s="100"/>
    </row>
    <row r="17" spans="2:12" ht="51" customHeight="1">
      <c r="B17" s="142" t="s">
        <v>76</v>
      </c>
      <c r="C17" s="142"/>
      <c r="D17" s="142"/>
      <c r="E17" s="142"/>
      <c r="F17" s="142"/>
      <c r="G17" s="142"/>
      <c r="H17" s="142"/>
      <c r="I17" s="142"/>
      <c r="J17" s="142"/>
      <c r="K17" s="142"/>
      <c r="L17" s="142"/>
    </row>
    <row r="18" spans="2:12" ht="15" customHeight="1">
      <c r="B18" s="25"/>
      <c r="C18" s="25"/>
      <c r="D18" s="25"/>
      <c r="E18" s="25"/>
      <c r="F18" s="25"/>
      <c r="G18" s="25"/>
    </row>
  </sheetData>
  <mergeCells count="7">
    <mergeCell ref="P15:T15"/>
    <mergeCell ref="P16:T16"/>
    <mergeCell ref="B2:O2"/>
    <mergeCell ref="B3:O3"/>
    <mergeCell ref="B17:L17"/>
    <mergeCell ref="B15:L15"/>
    <mergeCell ref="B16:L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dimension ref="B2:M12"/>
  <sheetViews>
    <sheetView workbookViewId="0">
      <selection activeCell="B2" sqref="B2:M12"/>
    </sheetView>
  </sheetViews>
  <sheetFormatPr defaultRowHeight="15"/>
  <cols>
    <col min="3" max="3" width="70.5703125" customWidth="1"/>
  </cols>
  <sheetData>
    <row r="2" spans="2:13" ht="25.5" customHeight="1">
      <c r="B2" s="139" t="s">
        <v>35</v>
      </c>
      <c r="C2" s="139"/>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18">
      <c r="B5" s="140" t="s">
        <v>478</v>
      </c>
      <c r="C5" s="140"/>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40.5" customHeight="1">
      <c r="B9" s="35">
        <v>1</v>
      </c>
      <c r="C9" s="86" t="s">
        <v>479</v>
      </c>
    </row>
    <row r="10" spans="2:13" ht="51" customHeight="1">
      <c r="B10" s="35">
        <v>2</v>
      </c>
      <c r="C10" s="86" t="s">
        <v>480</v>
      </c>
    </row>
    <row r="11" spans="2:13" ht="34.5" customHeight="1">
      <c r="B11" s="35">
        <v>3</v>
      </c>
      <c r="C11" s="86" t="s">
        <v>481</v>
      </c>
    </row>
    <row r="12" spans="2:13" ht="16.5" customHeight="1"/>
  </sheetData>
  <mergeCells count="3">
    <mergeCell ref="B2:C2"/>
    <mergeCell ref="B5:C5"/>
    <mergeCell ref="E2:M8"/>
  </mergeCell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dimension ref="B2:T26"/>
  <sheetViews>
    <sheetView topLeftCell="A6" workbookViewId="0">
      <selection activeCell="C12" sqref="C12:O12"/>
    </sheetView>
  </sheetViews>
  <sheetFormatPr defaultRowHeight="15"/>
  <cols>
    <col min="7" max="7" width="9.140625" customWidth="1"/>
    <col min="18" max="18" width="19.140625" customWidth="1"/>
  </cols>
  <sheetData>
    <row r="2" spans="2:20" ht="25.5">
      <c r="B2" s="168" t="s">
        <v>44</v>
      </c>
      <c r="C2" s="168"/>
      <c r="D2" s="168"/>
      <c r="E2" s="168"/>
      <c r="F2" s="168"/>
      <c r="G2" s="168"/>
      <c r="H2" s="168"/>
      <c r="I2" s="168"/>
      <c r="J2" s="168"/>
      <c r="K2" s="168"/>
      <c r="L2" s="168"/>
      <c r="M2" s="168"/>
      <c r="N2" s="168"/>
      <c r="O2" s="168"/>
    </row>
    <row r="3" spans="2:20" ht="22.5">
      <c r="B3" s="169" t="s">
        <v>482</v>
      </c>
      <c r="C3" s="169"/>
      <c r="D3" s="169"/>
      <c r="E3" s="169"/>
      <c r="F3" s="169"/>
      <c r="G3" s="169"/>
      <c r="H3" s="169"/>
      <c r="I3" s="169"/>
      <c r="J3" s="169"/>
      <c r="K3" s="169"/>
      <c r="L3" s="169"/>
      <c r="M3" s="169"/>
      <c r="N3" s="169"/>
      <c r="O3" s="169"/>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3</v>
      </c>
      <c r="F6" s="19">
        <v>1</v>
      </c>
      <c r="G6" s="19">
        <v>2</v>
      </c>
      <c r="H6" s="19">
        <v>3</v>
      </c>
      <c r="I6" s="19"/>
      <c r="J6" s="19"/>
      <c r="K6" s="19"/>
      <c r="L6" s="19"/>
      <c r="M6" s="19">
        <v>3</v>
      </c>
      <c r="N6" s="19"/>
      <c r="O6" s="19"/>
    </row>
    <row r="7" spans="2:20">
      <c r="B7" s="18" t="s">
        <v>60</v>
      </c>
      <c r="C7" s="19">
        <v>3</v>
      </c>
      <c r="D7" s="19">
        <v>3</v>
      </c>
      <c r="E7" s="19">
        <v>3</v>
      </c>
      <c r="F7" s="19">
        <v>1</v>
      </c>
      <c r="G7" s="19">
        <v>2</v>
      </c>
      <c r="H7" s="19">
        <v>3</v>
      </c>
      <c r="I7" s="19"/>
      <c r="J7" s="19"/>
      <c r="K7" s="19"/>
      <c r="L7" s="19"/>
      <c r="M7" s="19">
        <v>3</v>
      </c>
      <c r="N7" s="19"/>
      <c r="O7" s="19"/>
      <c r="Q7" s="18" t="s">
        <v>61</v>
      </c>
      <c r="R7" s="18" t="s">
        <v>62</v>
      </c>
    </row>
    <row r="8" spans="2:20">
      <c r="B8" s="18" t="s">
        <v>63</v>
      </c>
      <c r="C8" s="19">
        <v>3</v>
      </c>
      <c r="D8" s="19">
        <v>3</v>
      </c>
      <c r="E8" s="19">
        <v>3</v>
      </c>
      <c r="F8" s="19">
        <v>1</v>
      </c>
      <c r="G8" s="19">
        <v>2</v>
      </c>
      <c r="H8" s="19">
        <v>3</v>
      </c>
      <c r="I8" s="19"/>
      <c r="J8" s="19"/>
      <c r="K8" s="19"/>
      <c r="L8" s="19"/>
      <c r="M8" s="19">
        <v>3</v>
      </c>
      <c r="N8" s="19"/>
      <c r="O8" s="19"/>
      <c r="Q8" s="21"/>
      <c r="R8" s="22" t="s">
        <v>64</v>
      </c>
    </row>
    <row r="9" spans="2:20">
      <c r="B9" s="18" t="s">
        <v>65</v>
      </c>
      <c r="C9" s="19"/>
      <c r="D9" s="19"/>
      <c r="E9" s="19"/>
      <c r="F9" s="19"/>
      <c r="G9" s="19"/>
      <c r="H9" s="19"/>
      <c r="I9" s="19"/>
      <c r="J9" s="19"/>
      <c r="K9" s="19"/>
      <c r="L9" s="19"/>
      <c r="M9" s="19">
        <v>3</v>
      </c>
      <c r="N9" s="19"/>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 t="shared" ref="C12:L12" si="0">IFERROR(AVERAGEIF(C6:C10,"&lt;&gt;0"),"")</f>
        <v>3</v>
      </c>
      <c r="D12" s="24">
        <f t="shared" si="0"/>
        <v>3</v>
      </c>
      <c r="E12" s="24">
        <f t="shared" si="0"/>
        <v>3</v>
      </c>
      <c r="F12" s="24">
        <f t="shared" si="0"/>
        <v>1</v>
      </c>
      <c r="G12" s="24">
        <f t="shared" si="0"/>
        <v>2</v>
      </c>
      <c r="H12" s="24">
        <f t="shared" si="0"/>
        <v>3</v>
      </c>
      <c r="I12" s="24" t="str">
        <f t="shared" si="0"/>
        <v/>
      </c>
      <c r="J12" s="24" t="str">
        <f t="shared" si="0"/>
        <v/>
      </c>
      <c r="K12" s="24" t="str">
        <f t="shared" si="0"/>
        <v/>
      </c>
      <c r="L12" s="24" t="str">
        <f t="shared" si="0"/>
        <v/>
      </c>
      <c r="M12" s="24">
        <f>IFERROR(AVERAGEIF(M6:M11,"&lt;&gt;0"),"")</f>
        <v>3</v>
      </c>
      <c r="N12" s="24" t="str">
        <f t="shared" ref="N12:O12" si="1">IFERROR(AVERAGEIF(N6:N11,"&lt;&gt;0"),"")</f>
        <v/>
      </c>
      <c r="O12" s="24" t="str">
        <f t="shared" si="1"/>
        <v/>
      </c>
    </row>
    <row r="15" spans="2:20" ht="57.75" customHeight="1">
      <c r="B15" s="141" t="s">
        <v>72</v>
      </c>
      <c r="C15" s="141"/>
      <c r="D15" s="141"/>
      <c r="E15" s="141"/>
      <c r="F15" s="141"/>
      <c r="G15" s="141"/>
      <c r="H15" s="141"/>
      <c r="I15" s="141"/>
      <c r="J15" s="141"/>
      <c r="K15" s="141"/>
      <c r="L15" s="141"/>
      <c r="O15" s="145" t="s">
        <v>221</v>
      </c>
      <c r="P15" s="145"/>
      <c r="Q15" s="145"/>
      <c r="R15" s="145"/>
      <c r="S15" s="145"/>
      <c r="T15" s="145"/>
    </row>
    <row r="16" spans="2:20" ht="72" customHeight="1">
      <c r="B16" s="141" t="s">
        <v>74</v>
      </c>
      <c r="C16" s="141"/>
      <c r="D16" s="141"/>
      <c r="E16" s="141"/>
      <c r="F16" s="141"/>
      <c r="G16" s="141"/>
      <c r="H16" s="141"/>
      <c r="I16" s="141"/>
      <c r="J16" s="141"/>
      <c r="K16" s="141"/>
      <c r="L16" s="141"/>
      <c r="O16" s="146" t="s">
        <v>222</v>
      </c>
      <c r="P16" s="146"/>
      <c r="Q16" s="146"/>
      <c r="R16" s="146"/>
      <c r="S16" s="146"/>
      <c r="T16" s="146"/>
    </row>
    <row r="17" spans="2:12" ht="59.25" customHeight="1">
      <c r="B17" s="147" t="s">
        <v>76</v>
      </c>
      <c r="C17" s="147"/>
      <c r="D17" s="147"/>
      <c r="E17" s="147"/>
      <c r="F17" s="147"/>
      <c r="G17" s="147"/>
      <c r="H17" s="147"/>
      <c r="I17" s="147"/>
      <c r="J17" s="147"/>
      <c r="K17" s="147"/>
      <c r="L17" s="147"/>
    </row>
    <row r="18" spans="2:12" ht="21" customHeight="1">
      <c r="B18" s="25"/>
      <c r="C18" s="25"/>
      <c r="D18" s="25"/>
      <c r="E18" s="25"/>
      <c r="F18" s="25"/>
      <c r="G18" s="25"/>
    </row>
    <row r="19" spans="2:12" ht="15" customHeight="1">
      <c r="B19" s="25"/>
      <c r="C19" s="25"/>
      <c r="D19" s="25"/>
      <c r="E19" s="25"/>
      <c r="F19" s="25"/>
      <c r="G19" s="25"/>
    </row>
    <row r="20" spans="2:12" ht="15" customHeight="1">
      <c r="B20" s="25"/>
      <c r="C20" s="25"/>
      <c r="D20" s="25"/>
      <c r="E20" s="25"/>
      <c r="F20" s="25"/>
      <c r="G20" s="25"/>
    </row>
    <row r="21" spans="2:12" ht="15" customHeight="1">
      <c r="B21" s="25"/>
      <c r="C21" s="25"/>
      <c r="D21" s="25"/>
      <c r="E21" s="25"/>
      <c r="F21" s="25"/>
      <c r="G21" s="25"/>
    </row>
    <row r="22" spans="2:12" ht="15" customHeight="1">
      <c r="B22" s="25"/>
      <c r="C22" s="25"/>
      <c r="D22" s="25"/>
      <c r="E22" s="25"/>
      <c r="F22" s="25"/>
      <c r="G22" s="25"/>
    </row>
    <row r="23" spans="2:12" ht="15" customHeight="1">
      <c r="B23" s="25"/>
      <c r="C23" s="25"/>
      <c r="D23" s="25"/>
      <c r="E23" s="25"/>
      <c r="F23" s="25"/>
      <c r="G23" s="25"/>
    </row>
    <row r="24" spans="2:12" ht="15" customHeight="1">
      <c r="B24" s="25"/>
      <c r="C24" s="25"/>
      <c r="D24" s="25"/>
      <c r="E24" s="25"/>
      <c r="F24" s="25"/>
      <c r="G24" s="25"/>
    </row>
    <row r="25" spans="2:12" ht="15" customHeight="1">
      <c r="B25" s="25"/>
      <c r="C25" s="25"/>
      <c r="D25" s="25"/>
      <c r="E25" s="25"/>
      <c r="F25" s="25"/>
      <c r="G25" s="25"/>
    </row>
    <row r="26" spans="2:12" ht="15" customHeight="1">
      <c r="B26" s="25"/>
      <c r="C26" s="25"/>
      <c r="D26" s="25"/>
      <c r="E26" s="25"/>
      <c r="F26" s="25"/>
      <c r="G26" s="25"/>
    </row>
  </sheetData>
  <mergeCells count="7">
    <mergeCell ref="B2:O2"/>
    <mergeCell ref="B3:O3"/>
    <mergeCell ref="O15:T15"/>
    <mergeCell ref="O16:T16"/>
    <mergeCell ref="B17:L17"/>
    <mergeCell ref="B15:L15"/>
    <mergeCell ref="B16:L16"/>
  </mergeCells>
  <dataValidations count="3">
    <dataValidation type="list" allowBlank="1" showInputMessage="1" showErrorMessage="1" sqref="C6:L11 M6:N6 M7:O11">
      <formula1>$Q$8:$Q$11</formula1>
    </dataValidation>
    <dataValidation type="list" allowBlank="1" showInputMessage="1" showErrorMessage="1" sqref="P6:P11">
      <formula1>$R$8:$R$11</formula1>
    </dataValidation>
    <dataValidation type="list" allowBlank="1" showInputMessage="1" showErrorMessage="1" sqref="O6">
      <formula1>$Q$8:$Q$11</formula1>
    </dataValidation>
  </dataValidation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dimension ref="B2:M12"/>
  <sheetViews>
    <sheetView workbookViewId="0">
      <selection activeCell="E10" sqref="E10"/>
    </sheetView>
  </sheetViews>
  <sheetFormatPr defaultRowHeight="15"/>
  <cols>
    <col min="2" max="2" width="10.28515625" customWidth="1"/>
    <col min="3" max="3" width="53.28515625" customWidth="1"/>
  </cols>
  <sheetData>
    <row r="2" spans="2:13" ht="25.5" customHeight="1">
      <c r="B2" s="139" t="s">
        <v>35</v>
      </c>
      <c r="C2" s="139"/>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18">
      <c r="B5" s="178" t="s">
        <v>483</v>
      </c>
      <c r="C5" s="178"/>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70.5" customHeight="1">
      <c r="B9" s="101">
        <v>1</v>
      </c>
      <c r="C9" s="86" t="s">
        <v>484</v>
      </c>
    </row>
    <row r="10" spans="2:13" ht="39.75" customHeight="1">
      <c r="B10" s="101">
        <v>2</v>
      </c>
      <c r="C10" s="86" t="s">
        <v>485</v>
      </c>
    </row>
    <row r="11" spans="2:13" ht="42.75" customHeight="1">
      <c r="B11" s="101">
        <v>3</v>
      </c>
      <c r="C11" s="86" t="s">
        <v>486</v>
      </c>
    </row>
    <row r="12" spans="2:13" ht="52.5" customHeight="1">
      <c r="B12" s="101">
        <v>4</v>
      </c>
      <c r="C12" s="86" t="s">
        <v>487</v>
      </c>
    </row>
  </sheetData>
  <mergeCells count="3">
    <mergeCell ref="B2:C2"/>
    <mergeCell ref="B5:C5"/>
    <mergeCell ref="E2:M8"/>
  </mergeCell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dimension ref="B2:X17"/>
  <sheetViews>
    <sheetView topLeftCell="A4" workbookViewId="0">
      <selection activeCell="C12" sqref="C12:O12"/>
    </sheetView>
  </sheetViews>
  <sheetFormatPr defaultRowHeight="15"/>
  <cols>
    <col min="18" max="18" width="18.140625" customWidth="1"/>
    <col min="19" max="19" width="9.5703125" customWidth="1"/>
  </cols>
  <sheetData>
    <row r="2" spans="2:24" ht="25.5">
      <c r="B2" s="168" t="s">
        <v>44</v>
      </c>
      <c r="C2" s="168"/>
      <c r="D2" s="168"/>
      <c r="E2" s="168"/>
      <c r="F2" s="168"/>
      <c r="G2" s="168"/>
      <c r="H2" s="168"/>
      <c r="I2" s="168"/>
      <c r="J2" s="168"/>
      <c r="K2" s="168"/>
      <c r="L2" s="168"/>
      <c r="M2" s="168"/>
      <c r="N2" s="168"/>
      <c r="O2" s="168"/>
    </row>
    <row r="3" spans="2:24" ht="20.25">
      <c r="B3" s="179" t="s">
        <v>488</v>
      </c>
      <c r="C3" s="179"/>
      <c r="D3" s="179"/>
      <c r="E3" s="179"/>
      <c r="F3" s="179"/>
      <c r="G3" s="179"/>
      <c r="H3" s="179"/>
      <c r="I3" s="179"/>
      <c r="J3" s="179"/>
      <c r="K3" s="179"/>
      <c r="L3" s="179"/>
      <c r="M3" s="179"/>
      <c r="N3" s="179"/>
      <c r="O3" s="179"/>
    </row>
    <row r="4" spans="2:24" ht="15.75" customHeight="1">
      <c r="B4" s="85"/>
      <c r="C4" s="85"/>
      <c r="D4" s="85"/>
      <c r="E4" s="85"/>
      <c r="F4" s="85"/>
      <c r="G4" s="85"/>
      <c r="H4" s="85"/>
      <c r="I4" s="85"/>
      <c r="J4" s="85"/>
      <c r="K4" s="85"/>
      <c r="L4" s="85"/>
      <c r="S4" s="102"/>
      <c r="T4" s="102"/>
      <c r="U4" s="102"/>
      <c r="V4" s="102"/>
      <c r="W4" s="102"/>
      <c r="X4" s="102"/>
    </row>
    <row r="5" spans="2:24"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102"/>
      <c r="T5" s="102"/>
      <c r="U5" s="102"/>
      <c r="V5" s="102"/>
      <c r="W5" s="102"/>
      <c r="X5" s="102"/>
    </row>
    <row r="6" spans="2:24" ht="16.5">
      <c r="B6" s="18" t="s">
        <v>59</v>
      </c>
      <c r="C6" s="19">
        <v>3</v>
      </c>
      <c r="D6" s="19">
        <v>3</v>
      </c>
      <c r="E6" s="19"/>
      <c r="F6" s="19"/>
      <c r="G6" s="19"/>
      <c r="H6" s="19"/>
      <c r="I6" s="19"/>
      <c r="J6" s="19"/>
      <c r="K6" s="19"/>
      <c r="L6" s="19"/>
      <c r="M6" s="19">
        <v>2</v>
      </c>
      <c r="N6" s="19"/>
      <c r="O6" s="19"/>
      <c r="S6" s="20"/>
    </row>
    <row r="7" spans="2:24">
      <c r="B7" s="18" t="s">
        <v>60</v>
      </c>
      <c r="C7" s="19">
        <v>3</v>
      </c>
      <c r="D7" s="19">
        <v>3</v>
      </c>
      <c r="E7" s="19"/>
      <c r="F7" s="19"/>
      <c r="G7" s="19"/>
      <c r="H7" s="19"/>
      <c r="I7" s="19"/>
      <c r="J7" s="19"/>
      <c r="K7" s="19"/>
      <c r="L7" s="19"/>
      <c r="M7" s="19">
        <v>2</v>
      </c>
      <c r="N7" s="19"/>
      <c r="O7" s="19"/>
      <c r="Q7" s="18" t="s">
        <v>61</v>
      </c>
      <c r="R7" s="18" t="s">
        <v>62</v>
      </c>
    </row>
    <row r="8" spans="2:24">
      <c r="B8" s="18" t="s">
        <v>63</v>
      </c>
      <c r="C8" s="19">
        <v>3</v>
      </c>
      <c r="D8" s="19">
        <v>3</v>
      </c>
      <c r="E8" s="19">
        <v>3</v>
      </c>
      <c r="F8" s="19">
        <v>2</v>
      </c>
      <c r="G8" s="19"/>
      <c r="H8" s="19"/>
      <c r="I8" s="19"/>
      <c r="J8" s="19"/>
      <c r="K8" s="19"/>
      <c r="L8" s="19"/>
      <c r="M8" s="19">
        <v>2</v>
      </c>
      <c r="N8" s="19"/>
      <c r="O8" s="19"/>
      <c r="Q8" s="21"/>
      <c r="R8" s="22" t="s">
        <v>64</v>
      </c>
    </row>
    <row r="9" spans="2:24">
      <c r="B9" s="18" t="s">
        <v>65</v>
      </c>
      <c r="C9" s="19">
        <v>3</v>
      </c>
      <c r="D9" s="19">
        <v>3</v>
      </c>
      <c r="E9" s="19">
        <v>3</v>
      </c>
      <c r="F9" s="19">
        <v>2</v>
      </c>
      <c r="G9" s="19"/>
      <c r="H9" s="19"/>
      <c r="I9" s="19"/>
      <c r="J9" s="19"/>
      <c r="K9" s="19"/>
      <c r="L9" s="19"/>
      <c r="M9" s="19">
        <v>2</v>
      </c>
      <c r="N9" s="19"/>
      <c r="O9" s="19"/>
      <c r="Q9" s="21">
        <v>1</v>
      </c>
      <c r="R9" s="22" t="s">
        <v>66</v>
      </c>
    </row>
    <row r="10" spans="2:24">
      <c r="B10" s="18" t="s">
        <v>67</v>
      </c>
      <c r="C10" s="19"/>
      <c r="D10" s="19"/>
      <c r="E10" s="19"/>
      <c r="F10" s="19"/>
      <c r="G10" s="19"/>
      <c r="H10" s="19"/>
      <c r="I10" s="19"/>
      <c r="J10" s="19"/>
      <c r="K10" s="19"/>
      <c r="L10" s="19"/>
      <c r="M10" s="19"/>
      <c r="N10" s="19"/>
      <c r="O10" s="19"/>
      <c r="Q10" s="21">
        <v>2</v>
      </c>
      <c r="R10" s="22" t="s">
        <v>68</v>
      </c>
    </row>
    <row r="11" spans="2:24">
      <c r="B11" s="18" t="s">
        <v>69</v>
      </c>
      <c r="C11" s="19"/>
      <c r="D11" s="19"/>
      <c r="E11" s="19"/>
      <c r="F11" s="19"/>
      <c r="G11" s="19"/>
      <c r="H11" s="19"/>
      <c r="I11" s="19"/>
      <c r="J11" s="19"/>
      <c r="K11" s="19"/>
      <c r="L11" s="19"/>
      <c r="M11" s="19"/>
      <c r="N11" s="19"/>
      <c r="O11" s="19"/>
      <c r="Q11" s="21">
        <v>3</v>
      </c>
      <c r="R11" s="22" t="s">
        <v>70</v>
      </c>
    </row>
    <row r="12" spans="2:24" ht="15.75">
      <c r="B12" s="23" t="s">
        <v>71</v>
      </c>
      <c r="C12" s="24">
        <f t="shared" ref="C12:L12" si="0">IFERROR(AVERAGEIF(C6:C10,"&lt;&gt;0"),"")</f>
        <v>3</v>
      </c>
      <c r="D12" s="24">
        <f t="shared" si="0"/>
        <v>3</v>
      </c>
      <c r="E12" s="24">
        <f t="shared" si="0"/>
        <v>3</v>
      </c>
      <c r="F12" s="24">
        <f t="shared" si="0"/>
        <v>2</v>
      </c>
      <c r="G12" s="24" t="str">
        <f t="shared" si="0"/>
        <v/>
      </c>
      <c r="H12" s="24" t="str">
        <f t="shared" si="0"/>
        <v/>
      </c>
      <c r="I12" s="24" t="str">
        <f t="shared" si="0"/>
        <v/>
      </c>
      <c r="J12" s="24" t="str">
        <f t="shared" si="0"/>
        <v/>
      </c>
      <c r="K12" s="24" t="str">
        <f t="shared" si="0"/>
        <v/>
      </c>
      <c r="L12" s="24" t="str">
        <f t="shared" si="0"/>
        <v/>
      </c>
      <c r="M12" s="24">
        <f>IFERROR(AVERAGEIF(M6:M11,"&lt;&gt;0"),"")</f>
        <v>2</v>
      </c>
      <c r="N12" s="24" t="str">
        <f t="shared" ref="N12:O12" si="1">IFERROR(AVERAGEIF(N6:N11,"&lt;&gt;0"),"")</f>
        <v/>
      </c>
      <c r="O12" s="24" t="str">
        <f t="shared" si="1"/>
        <v/>
      </c>
    </row>
    <row r="15" spans="2:24" ht="58.5" customHeight="1">
      <c r="B15" s="141" t="s">
        <v>72</v>
      </c>
      <c r="C15" s="141"/>
      <c r="D15" s="141"/>
      <c r="E15" s="141"/>
      <c r="F15" s="141"/>
      <c r="G15" s="141"/>
      <c r="H15" s="141"/>
      <c r="I15" s="141"/>
      <c r="J15" s="141"/>
      <c r="K15" s="141"/>
      <c r="L15" s="141"/>
      <c r="O15" s="145" t="s">
        <v>221</v>
      </c>
      <c r="P15" s="145"/>
      <c r="Q15" s="145"/>
      <c r="R15" s="145"/>
      <c r="S15" s="145"/>
      <c r="T15" s="145"/>
    </row>
    <row r="16" spans="2:24" ht="80.25" customHeight="1">
      <c r="B16" s="141" t="s">
        <v>74</v>
      </c>
      <c r="C16" s="141"/>
      <c r="D16" s="141"/>
      <c r="E16" s="141"/>
      <c r="F16" s="141"/>
      <c r="G16" s="141"/>
      <c r="H16" s="141"/>
      <c r="I16" s="141"/>
      <c r="J16" s="141"/>
      <c r="K16" s="141"/>
      <c r="L16" s="141"/>
      <c r="O16" s="146" t="s">
        <v>222</v>
      </c>
      <c r="P16" s="146"/>
      <c r="Q16" s="146"/>
      <c r="R16" s="146"/>
      <c r="S16" s="146"/>
      <c r="T16" s="146"/>
    </row>
    <row r="17" spans="2:12" ht="57.75" customHeight="1">
      <c r="B17" s="147" t="s">
        <v>76</v>
      </c>
      <c r="C17" s="147"/>
      <c r="D17" s="147"/>
      <c r="E17" s="147"/>
      <c r="F17" s="147"/>
      <c r="G17" s="147"/>
      <c r="H17" s="147"/>
      <c r="I17" s="147"/>
      <c r="J17" s="147"/>
      <c r="K17" s="147"/>
      <c r="L17" s="147"/>
    </row>
  </sheetData>
  <mergeCells count="7">
    <mergeCell ref="B17:L17"/>
    <mergeCell ref="B15:L15"/>
    <mergeCell ref="B2:O2"/>
    <mergeCell ref="B3:O3"/>
    <mergeCell ref="B16:L16"/>
    <mergeCell ref="O15:T15"/>
    <mergeCell ref="O16:T16"/>
  </mergeCells>
  <dataValidations count="2">
    <dataValidation type="list" allowBlank="1" showInputMessage="1" showErrorMessage="1" sqref="C6:O11">
      <formula1>$Q$8:$Q$11</formula1>
    </dataValidation>
    <dataValidation type="list" allowBlank="1" showInputMessage="1" showErrorMessage="1" sqref="P6:P11">
      <formula1>$R$8:$R$11</formula1>
    </dataValidation>
  </dataValidation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dimension ref="B2:N9"/>
  <sheetViews>
    <sheetView workbookViewId="0">
      <selection activeCell="B9" sqref="B9"/>
    </sheetView>
  </sheetViews>
  <sheetFormatPr defaultRowHeight="15"/>
  <cols>
    <col min="3" max="3" width="39.85546875" customWidth="1"/>
  </cols>
  <sheetData>
    <row r="2" spans="2:14" ht="25.5" customHeight="1">
      <c r="B2" s="150" t="s">
        <v>35</v>
      </c>
      <c r="C2" s="150"/>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489</v>
      </c>
      <c r="C5" s="140"/>
      <c r="F5" s="141"/>
      <c r="G5" s="141"/>
      <c r="H5" s="141"/>
      <c r="I5" s="141"/>
      <c r="J5" s="141"/>
      <c r="K5" s="141"/>
      <c r="L5" s="141"/>
      <c r="M5" s="141"/>
      <c r="N5" s="141"/>
    </row>
    <row r="6" spans="2:14">
      <c r="F6" s="141"/>
      <c r="G6" s="141"/>
      <c r="H6" s="141"/>
      <c r="I6" s="141"/>
      <c r="J6" s="141"/>
      <c r="K6" s="141"/>
      <c r="L6" s="141"/>
      <c r="M6" s="141"/>
      <c r="N6" s="141"/>
    </row>
    <row r="7" spans="2:14">
      <c r="F7" s="141"/>
      <c r="G7" s="141"/>
      <c r="H7" s="141"/>
      <c r="I7" s="141"/>
      <c r="J7" s="141"/>
      <c r="K7" s="141"/>
      <c r="L7" s="141"/>
      <c r="M7" s="141"/>
      <c r="N7" s="141"/>
    </row>
    <row r="8" spans="2:14" ht="18.75">
      <c r="B8" s="11" t="s">
        <v>36</v>
      </c>
      <c r="C8" s="12" t="s">
        <v>37</v>
      </c>
      <c r="F8" s="141"/>
      <c r="G8" s="141"/>
      <c r="H8" s="141"/>
      <c r="I8" s="141"/>
      <c r="J8" s="141"/>
      <c r="K8" s="141"/>
      <c r="L8" s="141"/>
      <c r="M8" s="141"/>
      <c r="N8" s="141"/>
    </row>
    <row r="9" spans="2:14" ht="87.75" customHeight="1">
      <c r="B9" s="35">
        <v>1</v>
      </c>
      <c r="C9" s="29" t="s">
        <v>484</v>
      </c>
    </row>
  </sheetData>
  <mergeCells count="3">
    <mergeCell ref="B2:C2"/>
    <mergeCell ref="B5:C5"/>
    <mergeCell ref="F2:N8"/>
  </mergeCell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dimension ref="B2:Z17"/>
  <sheetViews>
    <sheetView topLeftCell="A4" workbookViewId="0">
      <selection activeCell="C12" sqref="C12:O12"/>
    </sheetView>
  </sheetViews>
  <sheetFormatPr defaultRowHeight="15"/>
  <cols>
    <col min="18" max="18" width="18.28515625" customWidth="1"/>
    <col min="20" max="20" width="18.5703125" customWidth="1"/>
  </cols>
  <sheetData>
    <row r="2" spans="2:26" ht="25.5">
      <c r="B2" s="170" t="s">
        <v>44</v>
      </c>
      <c r="C2" s="170"/>
      <c r="D2" s="170"/>
      <c r="E2" s="170"/>
      <c r="F2" s="170"/>
      <c r="G2" s="170"/>
      <c r="H2" s="170"/>
      <c r="I2" s="170"/>
      <c r="J2" s="170"/>
      <c r="K2" s="170"/>
      <c r="L2" s="170"/>
      <c r="M2" s="170"/>
      <c r="N2" s="170"/>
      <c r="O2" s="170"/>
      <c r="U2" s="102"/>
      <c r="V2" s="102"/>
      <c r="W2" s="102"/>
      <c r="X2" s="102"/>
      <c r="Y2" s="102"/>
      <c r="Z2" s="102"/>
    </row>
    <row r="3" spans="2:26" ht="20.25">
      <c r="B3" s="180" t="s">
        <v>490</v>
      </c>
      <c r="C3" s="180"/>
      <c r="D3" s="180"/>
      <c r="E3" s="180"/>
      <c r="F3" s="180"/>
      <c r="G3" s="180"/>
      <c r="H3" s="180"/>
      <c r="I3" s="180"/>
      <c r="J3" s="180"/>
      <c r="K3" s="180"/>
      <c r="L3" s="180"/>
      <c r="M3" s="180"/>
      <c r="N3" s="180"/>
      <c r="O3" s="180"/>
      <c r="U3" s="102"/>
      <c r="V3" s="102"/>
      <c r="W3" s="102"/>
      <c r="X3" s="102"/>
      <c r="Y3" s="102"/>
      <c r="Z3" s="102"/>
    </row>
    <row r="4" spans="2:26" ht="15.75" customHeight="1">
      <c r="B4" s="85"/>
      <c r="C4" s="85"/>
      <c r="D4" s="85"/>
      <c r="E4" s="85"/>
      <c r="F4" s="85"/>
      <c r="G4" s="85"/>
      <c r="H4" s="85"/>
      <c r="I4" s="85"/>
      <c r="J4" s="85"/>
      <c r="K4" s="85"/>
      <c r="L4" s="85"/>
      <c r="M4" s="103"/>
      <c r="U4" s="102"/>
      <c r="V4" s="102"/>
      <c r="W4" s="102"/>
      <c r="X4" s="102"/>
      <c r="Y4" s="102"/>
      <c r="Z4" s="102"/>
    </row>
    <row r="5" spans="2:26"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U5" s="102"/>
      <c r="V5" s="102"/>
      <c r="W5" s="102"/>
      <c r="X5" s="102"/>
      <c r="Y5" s="102"/>
      <c r="Z5" s="102"/>
    </row>
    <row r="6" spans="2:26" ht="16.5">
      <c r="B6" s="18" t="s">
        <v>59</v>
      </c>
      <c r="C6" s="19">
        <v>3</v>
      </c>
      <c r="D6" s="19">
        <v>3</v>
      </c>
      <c r="E6" s="19">
        <v>3</v>
      </c>
      <c r="F6" s="19">
        <v>3</v>
      </c>
      <c r="G6" s="19">
        <v>3</v>
      </c>
      <c r="H6" s="19">
        <v>3</v>
      </c>
      <c r="I6" s="19"/>
      <c r="J6" s="19">
        <v>3</v>
      </c>
      <c r="K6" s="19">
        <v>3</v>
      </c>
      <c r="L6" s="19">
        <v>2</v>
      </c>
      <c r="M6" s="19">
        <v>3</v>
      </c>
      <c r="N6" s="19"/>
      <c r="O6" s="19"/>
      <c r="Q6" s="18" t="s">
        <v>61</v>
      </c>
      <c r="R6" s="18" t="s">
        <v>62</v>
      </c>
      <c r="U6" s="20"/>
    </row>
    <row r="7" spans="2:26">
      <c r="B7" s="18" t="s">
        <v>60</v>
      </c>
      <c r="C7" s="19"/>
      <c r="D7" s="19"/>
      <c r="E7" s="19"/>
      <c r="F7" s="19"/>
      <c r="G7" s="19"/>
      <c r="H7" s="19"/>
      <c r="I7" s="19"/>
      <c r="J7" s="19"/>
      <c r="K7" s="19"/>
      <c r="L7" s="19"/>
      <c r="M7" s="19"/>
      <c r="N7" s="19"/>
      <c r="O7" s="19"/>
      <c r="Q7" s="21"/>
      <c r="R7" s="22" t="s">
        <v>64</v>
      </c>
    </row>
    <row r="8" spans="2:26">
      <c r="B8" s="18" t="s">
        <v>63</v>
      </c>
      <c r="C8" s="19"/>
      <c r="D8" s="19"/>
      <c r="E8" s="19"/>
      <c r="F8" s="19"/>
      <c r="G8" s="19"/>
      <c r="H8" s="19"/>
      <c r="I8" s="19"/>
      <c r="J8" s="19"/>
      <c r="K8" s="19"/>
      <c r="L8" s="19"/>
      <c r="M8" s="19"/>
      <c r="N8" s="19"/>
      <c r="O8" s="19"/>
      <c r="Q8" s="21">
        <v>1</v>
      </c>
      <c r="R8" s="22" t="s">
        <v>66</v>
      </c>
    </row>
    <row r="9" spans="2:26">
      <c r="B9" s="18" t="s">
        <v>65</v>
      </c>
      <c r="C9" s="19"/>
      <c r="D9" s="19"/>
      <c r="E9" s="19"/>
      <c r="F9" s="19"/>
      <c r="G9" s="19"/>
      <c r="H9" s="19"/>
      <c r="I9" s="19"/>
      <c r="J9" s="19"/>
      <c r="K9" s="19"/>
      <c r="L9" s="19"/>
      <c r="M9" s="19"/>
      <c r="N9" s="19"/>
      <c r="O9" s="19"/>
      <c r="Q9" s="21">
        <v>2</v>
      </c>
      <c r="R9" s="22" t="s">
        <v>68</v>
      </c>
    </row>
    <row r="10" spans="2:26">
      <c r="B10" s="18" t="s">
        <v>67</v>
      </c>
      <c r="C10" s="19"/>
      <c r="D10" s="19"/>
      <c r="E10" s="19"/>
      <c r="F10" s="19"/>
      <c r="G10" s="19"/>
      <c r="H10" s="19"/>
      <c r="I10" s="19"/>
      <c r="J10" s="19"/>
      <c r="K10" s="19"/>
      <c r="L10" s="19"/>
      <c r="M10" s="19"/>
      <c r="N10" s="19"/>
      <c r="O10" s="19"/>
      <c r="Q10" s="21">
        <v>3</v>
      </c>
      <c r="R10" s="22" t="s">
        <v>70</v>
      </c>
    </row>
    <row r="11" spans="2:26">
      <c r="B11" s="18" t="s">
        <v>69</v>
      </c>
      <c r="C11" s="19"/>
      <c r="D11" s="19"/>
      <c r="E11" s="19"/>
      <c r="F11" s="19"/>
      <c r="G11" s="19"/>
      <c r="H11" s="19"/>
      <c r="I11" s="19"/>
      <c r="J11" s="19"/>
      <c r="K11" s="19"/>
      <c r="L11" s="19"/>
      <c r="M11" s="19"/>
      <c r="N11" s="19"/>
      <c r="O11" s="19"/>
    </row>
    <row r="12" spans="2:26" ht="15.75">
      <c r="B12" s="23" t="s">
        <v>71</v>
      </c>
      <c r="C12" s="24">
        <f t="shared" ref="C12:L12" si="0">IFERROR(AVERAGEIF(C6:C10,"&lt;&gt;0"),"")</f>
        <v>3</v>
      </c>
      <c r="D12" s="24">
        <f t="shared" si="0"/>
        <v>3</v>
      </c>
      <c r="E12" s="24">
        <f t="shared" si="0"/>
        <v>3</v>
      </c>
      <c r="F12" s="24">
        <f t="shared" si="0"/>
        <v>3</v>
      </c>
      <c r="G12" s="24">
        <f t="shared" si="0"/>
        <v>3</v>
      </c>
      <c r="H12" s="24">
        <f t="shared" si="0"/>
        <v>3</v>
      </c>
      <c r="I12" s="24" t="str">
        <f t="shared" si="0"/>
        <v/>
      </c>
      <c r="J12" s="24">
        <f t="shared" si="0"/>
        <v>3</v>
      </c>
      <c r="K12" s="24">
        <f t="shared" si="0"/>
        <v>3</v>
      </c>
      <c r="L12" s="24">
        <f t="shared" si="0"/>
        <v>2</v>
      </c>
      <c r="M12" s="24">
        <f>IFERROR(AVERAGEIF(M6:M11,"&lt;&gt;0"),"")</f>
        <v>3</v>
      </c>
      <c r="N12" s="24" t="str">
        <f t="shared" ref="N12:O12" si="1">IFERROR(AVERAGEIF(N6:N11,"&lt;&gt;0"),"")</f>
        <v/>
      </c>
      <c r="O12" s="24" t="str">
        <f t="shared" si="1"/>
        <v/>
      </c>
    </row>
    <row r="15" spans="2:26" ht="59.25" customHeight="1">
      <c r="B15" s="141" t="s">
        <v>72</v>
      </c>
      <c r="C15" s="141"/>
      <c r="D15" s="141"/>
      <c r="E15" s="141"/>
      <c r="F15" s="141"/>
      <c r="G15" s="141"/>
      <c r="H15" s="141"/>
      <c r="I15" s="141"/>
      <c r="J15" s="141"/>
      <c r="K15" s="141"/>
      <c r="L15" s="141"/>
      <c r="M15" s="75"/>
      <c r="R15" s="145" t="s">
        <v>221</v>
      </c>
      <c r="S15" s="145"/>
      <c r="T15" s="145"/>
      <c r="U15" s="145"/>
      <c r="V15" s="145"/>
    </row>
    <row r="16" spans="2:26" ht="76.5" customHeight="1">
      <c r="B16" s="141" t="s">
        <v>74</v>
      </c>
      <c r="C16" s="141"/>
      <c r="D16" s="141"/>
      <c r="E16" s="141"/>
      <c r="F16" s="141"/>
      <c r="G16" s="141"/>
      <c r="H16" s="141"/>
      <c r="I16" s="141"/>
      <c r="J16" s="141"/>
      <c r="K16" s="141"/>
      <c r="L16" s="141"/>
      <c r="M16" s="75"/>
      <c r="R16" s="146" t="s">
        <v>222</v>
      </c>
      <c r="S16" s="146"/>
      <c r="T16" s="146"/>
      <c r="U16" s="146"/>
      <c r="V16" s="146"/>
    </row>
    <row r="17" spans="2:13" ht="66" customHeight="1">
      <c r="B17" s="147" t="s">
        <v>76</v>
      </c>
      <c r="C17" s="147"/>
      <c r="D17" s="147"/>
      <c r="E17" s="147"/>
      <c r="F17" s="147"/>
      <c r="G17" s="147"/>
      <c r="H17" s="147"/>
      <c r="I17" s="147"/>
      <c r="J17" s="147"/>
      <c r="K17" s="147"/>
      <c r="L17" s="147"/>
      <c r="M17" s="74"/>
    </row>
  </sheetData>
  <mergeCells count="7">
    <mergeCell ref="B2:O2"/>
    <mergeCell ref="B3:O3"/>
    <mergeCell ref="R15:V15"/>
    <mergeCell ref="R16:V16"/>
    <mergeCell ref="B17:L17"/>
    <mergeCell ref="B15:L15"/>
    <mergeCell ref="B16:L16"/>
  </mergeCells>
  <dataValidations count="2">
    <dataValidation type="list" allowBlank="1" showInputMessage="1" showErrorMessage="1" sqref="C6:L11">
      <formula1>$Q$7:$Q$10</formula1>
    </dataValidation>
    <dataValidation type="list" allowBlank="1" showInputMessage="1" showErrorMessage="1" sqref="M6:O11">
      <formula1>$Q$8:$Q$11</formula1>
    </dataValidation>
  </dataValidation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dimension ref="B2:N11"/>
  <sheetViews>
    <sheetView workbookViewId="0">
      <selection activeCell="B2" sqref="B2:N11"/>
    </sheetView>
  </sheetViews>
  <sheetFormatPr defaultRowHeight="15"/>
  <cols>
    <col min="3" max="3" width="70.285156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78</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99" customHeight="1">
      <c r="B8" s="35">
        <v>1</v>
      </c>
      <c r="C8" s="28" t="s">
        <v>79</v>
      </c>
      <c r="F8" s="141"/>
      <c r="G8" s="141"/>
      <c r="H8" s="141"/>
      <c r="I8" s="141"/>
      <c r="J8" s="141"/>
      <c r="K8" s="141"/>
      <c r="L8" s="141"/>
      <c r="M8" s="141"/>
      <c r="N8" s="141"/>
    </row>
    <row r="9" spans="2:14" ht="69" customHeight="1">
      <c r="B9" s="35">
        <v>2</v>
      </c>
      <c r="C9" s="29" t="s">
        <v>80</v>
      </c>
    </row>
    <row r="10" spans="2:14" ht="90.75" customHeight="1">
      <c r="B10" s="35">
        <v>3</v>
      </c>
      <c r="C10" s="28" t="s">
        <v>81</v>
      </c>
    </row>
    <row r="11" spans="2:14" ht="22.5" customHeight="1">
      <c r="B11" s="26"/>
      <c r="C11" s="27"/>
    </row>
  </sheetData>
  <mergeCells count="3">
    <mergeCell ref="B2:C2"/>
    <mergeCell ref="F2:N8"/>
    <mergeCell ref="B5:C5"/>
  </mergeCells>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dimension ref="B2:M12"/>
  <sheetViews>
    <sheetView workbookViewId="0">
      <selection activeCell="B2" sqref="B2:M13"/>
    </sheetView>
  </sheetViews>
  <sheetFormatPr defaultRowHeight="15"/>
  <cols>
    <col min="3" max="3" width="50.7109375" customWidth="1"/>
  </cols>
  <sheetData>
    <row r="2" spans="2:13" ht="25.5" customHeight="1">
      <c r="B2" s="150" t="s">
        <v>35</v>
      </c>
      <c r="C2" s="150"/>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18">
      <c r="B5" s="178" t="s">
        <v>491</v>
      </c>
      <c r="C5" s="178"/>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42" customHeight="1">
      <c r="B9" s="35">
        <v>1</v>
      </c>
      <c r="C9" s="28" t="s">
        <v>492</v>
      </c>
    </row>
    <row r="10" spans="2:13" ht="40.5" customHeight="1">
      <c r="B10" s="35">
        <v>2</v>
      </c>
      <c r="C10" s="29" t="s">
        <v>493</v>
      </c>
    </row>
    <row r="11" spans="2:13" ht="36.75" customHeight="1">
      <c r="B11" s="35">
        <v>3</v>
      </c>
      <c r="C11" s="28" t="s">
        <v>494</v>
      </c>
    </row>
    <row r="12" spans="2:13" ht="40.5" customHeight="1">
      <c r="B12" s="35">
        <v>4</v>
      </c>
      <c r="C12" s="29" t="s">
        <v>495</v>
      </c>
    </row>
  </sheetData>
  <mergeCells count="3">
    <mergeCell ref="B2:C2"/>
    <mergeCell ref="B5:C5"/>
    <mergeCell ref="E2:M8"/>
  </mergeCell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dimension ref="B2:T17"/>
  <sheetViews>
    <sheetView topLeftCell="A6" workbookViewId="0">
      <selection activeCell="C12" sqref="C12:O12"/>
    </sheetView>
  </sheetViews>
  <sheetFormatPr defaultRowHeight="15"/>
  <cols>
    <col min="18" max="18" width="19.140625" customWidth="1"/>
  </cols>
  <sheetData>
    <row r="2" spans="2:20" ht="25.5">
      <c r="B2" s="168" t="s">
        <v>44</v>
      </c>
      <c r="C2" s="168"/>
      <c r="D2" s="168"/>
      <c r="E2" s="168"/>
      <c r="F2" s="168"/>
      <c r="G2" s="168"/>
      <c r="H2" s="168"/>
      <c r="I2" s="168"/>
      <c r="J2" s="168"/>
      <c r="K2" s="168"/>
      <c r="L2" s="168"/>
      <c r="M2" s="168"/>
      <c r="N2" s="168"/>
      <c r="O2" s="168"/>
    </row>
    <row r="3" spans="2:20" ht="20.25">
      <c r="B3" s="179" t="s">
        <v>496</v>
      </c>
      <c r="C3" s="179"/>
      <c r="D3" s="179"/>
      <c r="E3" s="179"/>
      <c r="F3" s="179"/>
      <c r="G3" s="179"/>
      <c r="H3" s="179"/>
      <c r="I3" s="179"/>
      <c r="J3" s="179"/>
      <c r="K3" s="179"/>
      <c r="L3" s="179"/>
      <c r="M3" s="179"/>
      <c r="N3" s="179"/>
      <c r="O3" s="179"/>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1</v>
      </c>
      <c r="F6" s="19"/>
      <c r="G6" s="19"/>
      <c r="H6" s="19">
        <v>2</v>
      </c>
      <c r="I6" s="19">
        <v>3</v>
      </c>
      <c r="J6" s="19"/>
      <c r="K6" s="19"/>
      <c r="L6" s="19">
        <v>2</v>
      </c>
      <c r="M6" s="19"/>
      <c r="N6" s="19">
        <v>2</v>
      </c>
      <c r="O6" s="19"/>
    </row>
    <row r="7" spans="2:20">
      <c r="B7" s="18" t="s">
        <v>60</v>
      </c>
      <c r="C7" s="19">
        <v>3</v>
      </c>
      <c r="D7" s="19">
        <v>3</v>
      </c>
      <c r="E7" s="19">
        <v>1</v>
      </c>
      <c r="F7" s="19"/>
      <c r="G7" s="19"/>
      <c r="H7" s="19">
        <v>2</v>
      </c>
      <c r="I7" s="19">
        <v>3</v>
      </c>
      <c r="J7" s="19"/>
      <c r="K7" s="19"/>
      <c r="L7" s="19">
        <v>3</v>
      </c>
      <c r="M7" s="19"/>
      <c r="N7" s="19">
        <v>2</v>
      </c>
      <c r="O7" s="19"/>
      <c r="Q7" s="104" t="s">
        <v>61</v>
      </c>
      <c r="R7" s="104" t="s">
        <v>62</v>
      </c>
    </row>
    <row r="8" spans="2:20">
      <c r="B8" s="18" t="s">
        <v>63</v>
      </c>
      <c r="C8" s="19">
        <v>3</v>
      </c>
      <c r="D8" s="19">
        <v>3</v>
      </c>
      <c r="E8" s="19">
        <v>3</v>
      </c>
      <c r="F8" s="19"/>
      <c r="G8" s="19"/>
      <c r="H8" s="19">
        <v>3</v>
      </c>
      <c r="I8" s="19">
        <v>3</v>
      </c>
      <c r="J8" s="19"/>
      <c r="K8" s="19"/>
      <c r="L8" s="19">
        <v>1</v>
      </c>
      <c r="M8" s="19"/>
      <c r="N8" s="19">
        <v>2</v>
      </c>
      <c r="O8" s="19"/>
      <c r="Q8" s="105"/>
      <c r="R8" s="106" t="s">
        <v>64</v>
      </c>
    </row>
    <row r="9" spans="2:20">
      <c r="B9" s="18" t="s">
        <v>65</v>
      </c>
      <c r="C9" s="19">
        <v>3</v>
      </c>
      <c r="D9" s="19">
        <v>3</v>
      </c>
      <c r="E9" s="19">
        <v>2</v>
      </c>
      <c r="F9" s="19"/>
      <c r="G9" s="19"/>
      <c r="H9" s="19">
        <v>2</v>
      </c>
      <c r="I9" s="19">
        <v>2</v>
      </c>
      <c r="J9" s="19"/>
      <c r="K9" s="19"/>
      <c r="L9" s="19">
        <v>1</v>
      </c>
      <c r="M9" s="19"/>
      <c r="N9" s="19">
        <v>2</v>
      </c>
      <c r="O9" s="19"/>
      <c r="Q9" s="105">
        <v>1</v>
      </c>
      <c r="R9" s="106" t="s">
        <v>66</v>
      </c>
    </row>
    <row r="10" spans="2:20">
      <c r="B10" s="18" t="s">
        <v>67</v>
      </c>
      <c r="C10" s="19"/>
      <c r="D10" s="19"/>
      <c r="E10" s="19"/>
      <c r="F10" s="19"/>
      <c r="G10" s="19"/>
      <c r="H10" s="19"/>
      <c r="I10" s="19"/>
      <c r="J10" s="19"/>
      <c r="K10" s="19"/>
      <c r="L10" s="19"/>
      <c r="M10" s="19"/>
      <c r="N10" s="19"/>
      <c r="O10" s="19"/>
      <c r="Q10" s="105">
        <v>2</v>
      </c>
      <c r="R10" s="106" t="s">
        <v>68</v>
      </c>
    </row>
    <row r="11" spans="2:20">
      <c r="B11" s="18" t="s">
        <v>69</v>
      </c>
      <c r="C11" s="19"/>
      <c r="D11" s="19"/>
      <c r="E11" s="19"/>
      <c r="F11" s="19"/>
      <c r="G11" s="19"/>
      <c r="H11" s="19"/>
      <c r="I11" s="19"/>
      <c r="J11" s="19"/>
      <c r="K11" s="19"/>
      <c r="L11" s="19"/>
      <c r="M11" s="19"/>
      <c r="N11" s="19"/>
      <c r="O11" s="19"/>
      <c r="Q11" s="105">
        <v>3</v>
      </c>
      <c r="R11" s="106" t="s">
        <v>70</v>
      </c>
    </row>
    <row r="12" spans="2:20" ht="15.75">
      <c r="B12" s="23" t="s">
        <v>71</v>
      </c>
      <c r="C12" s="24">
        <f>IFERROR(AVERAGEIF(C6:C10,"&lt;&gt;0"),"")</f>
        <v>3</v>
      </c>
      <c r="D12" s="24">
        <f t="shared" ref="D12:L12" si="0">IFERROR(AVERAGEIF(D6:D10,"&lt;&gt;0"),"")</f>
        <v>3</v>
      </c>
      <c r="E12" s="24">
        <f t="shared" si="0"/>
        <v>1.75</v>
      </c>
      <c r="F12" s="24" t="str">
        <f t="shared" si="0"/>
        <v/>
      </c>
      <c r="G12" s="24" t="str">
        <f t="shared" si="0"/>
        <v/>
      </c>
      <c r="H12" s="24">
        <f t="shared" si="0"/>
        <v>2.25</v>
      </c>
      <c r="I12" s="24">
        <f t="shared" si="0"/>
        <v>2.75</v>
      </c>
      <c r="J12" s="24" t="str">
        <f t="shared" si="0"/>
        <v/>
      </c>
      <c r="K12" s="24" t="str">
        <f t="shared" si="0"/>
        <v/>
      </c>
      <c r="L12" s="24">
        <f t="shared" si="0"/>
        <v>1.75</v>
      </c>
      <c r="M12" s="24" t="str">
        <f>IFERROR(AVERAGEIF(M6:M11,"&lt;&gt;0"),"")</f>
        <v/>
      </c>
      <c r="N12" s="24">
        <f t="shared" ref="N12:O12" si="1">IFERROR(AVERAGEIF(N6:N11,"&lt;&gt;0"),"")</f>
        <v>2</v>
      </c>
      <c r="O12" s="24" t="str">
        <f t="shared" si="1"/>
        <v/>
      </c>
    </row>
    <row r="15" spans="2:20" ht="57.75" customHeight="1">
      <c r="B15" s="141" t="s">
        <v>72</v>
      </c>
      <c r="C15" s="141"/>
      <c r="D15" s="141"/>
      <c r="E15" s="141"/>
      <c r="F15" s="141"/>
      <c r="G15" s="141"/>
      <c r="H15" s="141"/>
      <c r="I15" s="141"/>
      <c r="J15" s="141"/>
      <c r="K15" s="141"/>
      <c r="L15" s="141"/>
      <c r="P15" s="145" t="s">
        <v>221</v>
      </c>
      <c r="Q15" s="145"/>
      <c r="R15" s="145"/>
      <c r="S15" s="145"/>
      <c r="T15" s="145"/>
    </row>
    <row r="16" spans="2:20" ht="72.75" customHeight="1">
      <c r="B16" s="141" t="s">
        <v>74</v>
      </c>
      <c r="C16" s="141"/>
      <c r="D16" s="141"/>
      <c r="E16" s="141"/>
      <c r="F16" s="141"/>
      <c r="G16" s="141"/>
      <c r="H16" s="141"/>
      <c r="I16" s="141"/>
      <c r="J16" s="141"/>
      <c r="K16" s="141"/>
      <c r="L16" s="141"/>
      <c r="P16" s="146" t="s">
        <v>222</v>
      </c>
      <c r="Q16" s="146"/>
      <c r="R16" s="146"/>
      <c r="S16" s="146"/>
      <c r="T16" s="146"/>
    </row>
    <row r="17" spans="2:12" ht="60" customHeight="1">
      <c r="B17" s="147" t="s">
        <v>76</v>
      </c>
      <c r="C17" s="147"/>
      <c r="D17" s="147"/>
      <c r="E17" s="147"/>
      <c r="F17" s="147"/>
      <c r="G17" s="147"/>
      <c r="H17" s="147"/>
      <c r="I17" s="147"/>
      <c r="J17" s="147"/>
      <c r="K17" s="147"/>
      <c r="L17" s="147"/>
    </row>
  </sheetData>
  <mergeCells count="7">
    <mergeCell ref="B2:O2"/>
    <mergeCell ref="B3:O3"/>
    <mergeCell ref="P15:T15"/>
    <mergeCell ref="P16:T16"/>
    <mergeCell ref="B17:L17"/>
    <mergeCell ref="B15:L15"/>
    <mergeCell ref="B16:L16"/>
  </mergeCells>
  <dataValidations count="2">
    <dataValidation type="list" allowBlank="1" showInputMessage="1" showErrorMessage="1" sqref="C6:L11">
      <formula1>$Q$9:$Q$12</formula1>
    </dataValidation>
    <dataValidation type="list" allowBlank="1" showInputMessage="1" showErrorMessage="1" sqref="M6:O11">
      <formula1>$Q$8:$Q$11</formula1>
    </dataValidation>
  </dataValidation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dimension ref="B2:M14"/>
  <sheetViews>
    <sheetView topLeftCell="A4" workbookViewId="0">
      <selection activeCell="B6" sqref="B6"/>
    </sheetView>
  </sheetViews>
  <sheetFormatPr defaultRowHeight="15"/>
  <cols>
    <col min="3" max="3" width="55" customWidth="1"/>
  </cols>
  <sheetData>
    <row r="2" spans="2:13" ht="25.5">
      <c r="B2" s="150" t="s">
        <v>35</v>
      </c>
      <c r="C2" s="150"/>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18">
      <c r="B5" s="178" t="s">
        <v>497</v>
      </c>
      <c r="C5" s="178"/>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24.75" customHeight="1">
      <c r="B9" s="35">
        <v>1</v>
      </c>
      <c r="C9" s="28" t="s">
        <v>498</v>
      </c>
    </row>
    <row r="10" spans="2:13" ht="37.5" customHeight="1">
      <c r="B10" s="35">
        <v>2</v>
      </c>
      <c r="C10" s="29" t="s">
        <v>499</v>
      </c>
    </row>
    <row r="11" spans="2:13" ht="33" customHeight="1">
      <c r="B11" s="35">
        <v>3</v>
      </c>
      <c r="C11" s="29" t="s">
        <v>500</v>
      </c>
    </row>
    <row r="12" spans="2:13" ht="35.25" customHeight="1">
      <c r="B12" s="35">
        <v>4</v>
      </c>
      <c r="C12" s="29" t="s">
        <v>501</v>
      </c>
    </row>
    <row r="13" spans="2:13" ht="18.75">
      <c r="B13" s="35">
        <v>5</v>
      </c>
      <c r="C13" s="29" t="s">
        <v>502</v>
      </c>
    </row>
    <row r="14" spans="2:13" ht="18.75">
      <c r="B14" s="35">
        <v>6</v>
      </c>
      <c r="C14" s="29" t="s">
        <v>503</v>
      </c>
    </row>
  </sheetData>
  <mergeCells count="3">
    <mergeCell ref="B2:C2"/>
    <mergeCell ref="E2:M8"/>
    <mergeCell ref="B5:C5"/>
  </mergeCell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dimension ref="B2:T17"/>
  <sheetViews>
    <sheetView topLeftCell="A4" workbookViewId="0">
      <selection activeCell="C12" sqref="C12:O12"/>
    </sheetView>
  </sheetViews>
  <sheetFormatPr defaultRowHeight="15"/>
  <cols>
    <col min="18" max="18" width="18.28515625" customWidth="1"/>
  </cols>
  <sheetData>
    <row r="2" spans="2:20" ht="25.5">
      <c r="B2" s="168" t="s">
        <v>44</v>
      </c>
      <c r="C2" s="168"/>
      <c r="D2" s="168"/>
      <c r="E2" s="168"/>
      <c r="F2" s="168"/>
      <c r="G2" s="168"/>
      <c r="H2" s="168"/>
      <c r="I2" s="168"/>
      <c r="J2" s="168"/>
      <c r="K2" s="168"/>
      <c r="L2" s="168"/>
      <c r="M2" s="168"/>
      <c r="N2" s="168"/>
      <c r="O2" s="168"/>
    </row>
    <row r="3" spans="2:20" ht="20.25">
      <c r="B3" s="179" t="s">
        <v>504</v>
      </c>
      <c r="C3" s="179"/>
      <c r="D3" s="179"/>
      <c r="E3" s="179"/>
      <c r="F3" s="179"/>
      <c r="G3" s="179"/>
      <c r="H3" s="179"/>
      <c r="I3" s="179"/>
      <c r="J3" s="179"/>
      <c r="K3" s="179"/>
      <c r="L3" s="179"/>
      <c r="M3" s="179"/>
      <c r="N3" s="179"/>
      <c r="O3" s="179"/>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2</v>
      </c>
      <c r="F6" s="19">
        <v>1</v>
      </c>
      <c r="G6" s="19"/>
      <c r="H6" s="19"/>
      <c r="I6" s="19">
        <v>3</v>
      </c>
      <c r="J6" s="19">
        <v>2</v>
      </c>
      <c r="K6" s="19">
        <v>2</v>
      </c>
      <c r="L6" s="19"/>
      <c r="M6" s="19"/>
      <c r="N6" s="19">
        <v>3</v>
      </c>
      <c r="O6" s="19"/>
    </row>
    <row r="7" spans="2:20">
      <c r="B7" s="18" t="s">
        <v>60</v>
      </c>
      <c r="C7" s="19">
        <v>3</v>
      </c>
      <c r="D7" s="19">
        <v>3</v>
      </c>
      <c r="E7" s="19">
        <v>2</v>
      </c>
      <c r="F7" s="19">
        <v>1</v>
      </c>
      <c r="G7" s="19"/>
      <c r="H7" s="19"/>
      <c r="I7" s="19">
        <v>3</v>
      </c>
      <c r="J7" s="19">
        <v>2</v>
      </c>
      <c r="K7" s="19">
        <v>2</v>
      </c>
      <c r="L7" s="19"/>
      <c r="M7" s="19"/>
      <c r="N7" s="19">
        <v>3</v>
      </c>
      <c r="O7" s="19"/>
      <c r="Q7" s="104" t="s">
        <v>61</v>
      </c>
      <c r="R7" s="104" t="s">
        <v>62</v>
      </c>
    </row>
    <row r="8" spans="2:20">
      <c r="B8" s="18" t="s">
        <v>63</v>
      </c>
      <c r="C8" s="19">
        <v>3</v>
      </c>
      <c r="D8" s="19">
        <v>3</v>
      </c>
      <c r="E8" s="19">
        <v>2</v>
      </c>
      <c r="F8" s="19">
        <v>1</v>
      </c>
      <c r="G8" s="19"/>
      <c r="H8" s="19"/>
      <c r="I8" s="19">
        <v>3</v>
      </c>
      <c r="J8" s="19">
        <v>2</v>
      </c>
      <c r="K8" s="19">
        <v>2</v>
      </c>
      <c r="L8" s="19"/>
      <c r="M8" s="19"/>
      <c r="N8" s="19">
        <v>3</v>
      </c>
      <c r="O8" s="19"/>
      <c r="Q8" s="105"/>
      <c r="R8" s="106" t="s">
        <v>64</v>
      </c>
    </row>
    <row r="9" spans="2:20">
      <c r="B9" s="18" t="s">
        <v>65</v>
      </c>
      <c r="C9" s="19">
        <v>3</v>
      </c>
      <c r="D9" s="19">
        <v>3</v>
      </c>
      <c r="E9" s="19">
        <v>2</v>
      </c>
      <c r="F9" s="19">
        <v>1</v>
      </c>
      <c r="G9" s="19"/>
      <c r="H9" s="19"/>
      <c r="I9" s="19">
        <v>3</v>
      </c>
      <c r="J9" s="19">
        <v>2</v>
      </c>
      <c r="K9" s="19">
        <v>2</v>
      </c>
      <c r="L9" s="19"/>
      <c r="M9" s="19"/>
      <c r="N9" s="19">
        <v>3</v>
      </c>
      <c r="O9" s="19"/>
      <c r="Q9" s="105">
        <v>1</v>
      </c>
      <c r="R9" s="106" t="s">
        <v>66</v>
      </c>
    </row>
    <row r="10" spans="2:20">
      <c r="B10" s="18" t="s">
        <v>67</v>
      </c>
      <c r="C10" s="19">
        <v>3</v>
      </c>
      <c r="D10" s="19">
        <v>3</v>
      </c>
      <c r="E10" s="19">
        <v>2</v>
      </c>
      <c r="F10" s="19">
        <v>1</v>
      </c>
      <c r="G10" s="19"/>
      <c r="H10" s="19"/>
      <c r="I10" s="19">
        <v>3</v>
      </c>
      <c r="J10" s="19">
        <v>2</v>
      </c>
      <c r="K10" s="19">
        <v>2</v>
      </c>
      <c r="L10" s="19"/>
      <c r="M10" s="19"/>
      <c r="N10" s="19">
        <v>3</v>
      </c>
      <c r="O10" s="19"/>
      <c r="Q10" s="105">
        <v>2</v>
      </c>
      <c r="R10" s="106" t="s">
        <v>68</v>
      </c>
    </row>
    <row r="11" spans="2:20">
      <c r="B11" s="18" t="s">
        <v>69</v>
      </c>
      <c r="C11" s="19">
        <v>3</v>
      </c>
      <c r="D11" s="19">
        <v>3</v>
      </c>
      <c r="E11" s="19">
        <v>2</v>
      </c>
      <c r="F11" s="19">
        <v>1</v>
      </c>
      <c r="G11" s="19"/>
      <c r="H11" s="19"/>
      <c r="I11" s="19">
        <v>3</v>
      </c>
      <c r="J11" s="19">
        <v>2</v>
      </c>
      <c r="K11" s="19">
        <v>2</v>
      </c>
      <c r="L11" s="19"/>
      <c r="M11" s="19"/>
      <c r="N11" s="19">
        <v>3</v>
      </c>
      <c r="O11" s="19"/>
      <c r="Q11" s="105">
        <v>3</v>
      </c>
      <c r="R11" s="106" t="s">
        <v>70</v>
      </c>
    </row>
    <row r="12" spans="2:20" ht="15.75">
      <c r="B12" s="23" t="s">
        <v>71</v>
      </c>
      <c r="C12" s="24">
        <f>IFERROR(AVERAGEIF(C6:C11,"&lt;&gt;0"),"")</f>
        <v>3</v>
      </c>
      <c r="D12" s="24">
        <f t="shared" ref="D12:O12" si="0">IFERROR(AVERAGEIF(D6:D11,"&lt;&gt;0"),"")</f>
        <v>3</v>
      </c>
      <c r="E12" s="24">
        <f t="shared" si="0"/>
        <v>2</v>
      </c>
      <c r="F12" s="24">
        <f t="shared" si="0"/>
        <v>1</v>
      </c>
      <c r="G12" s="24" t="str">
        <f t="shared" si="0"/>
        <v/>
      </c>
      <c r="H12" s="24" t="str">
        <f t="shared" si="0"/>
        <v/>
      </c>
      <c r="I12" s="24">
        <f t="shared" si="0"/>
        <v>3</v>
      </c>
      <c r="J12" s="24">
        <f t="shared" si="0"/>
        <v>2</v>
      </c>
      <c r="K12" s="24">
        <f t="shared" si="0"/>
        <v>2</v>
      </c>
      <c r="L12" s="24" t="str">
        <f t="shared" si="0"/>
        <v/>
      </c>
      <c r="M12" s="24" t="str">
        <f t="shared" si="0"/>
        <v/>
      </c>
      <c r="N12" s="24">
        <f t="shared" si="0"/>
        <v>3</v>
      </c>
      <c r="O12" s="24" t="str">
        <f t="shared" si="0"/>
        <v/>
      </c>
    </row>
    <row r="15" spans="2:20" ht="63" customHeight="1">
      <c r="B15" s="141" t="s">
        <v>72</v>
      </c>
      <c r="C15" s="141"/>
      <c r="D15" s="141"/>
      <c r="E15" s="141"/>
      <c r="F15" s="141"/>
      <c r="G15" s="141"/>
      <c r="H15" s="141"/>
      <c r="I15" s="141"/>
      <c r="J15" s="141"/>
      <c r="K15" s="141"/>
      <c r="L15" s="141"/>
      <c r="P15" s="145" t="s">
        <v>221</v>
      </c>
      <c r="Q15" s="145"/>
      <c r="R15" s="145"/>
      <c r="S15" s="145"/>
      <c r="T15" s="145"/>
    </row>
    <row r="16" spans="2:20" ht="75" customHeight="1">
      <c r="B16" s="141" t="s">
        <v>74</v>
      </c>
      <c r="C16" s="141"/>
      <c r="D16" s="141"/>
      <c r="E16" s="141"/>
      <c r="F16" s="141"/>
      <c r="G16" s="141"/>
      <c r="H16" s="141"/>
      <c r="I16" s="141"/>
      <c r="J16" s="141"/>
      <c r="K16" s="141"/>
      <c r="L16" s="141"/>
      <c r="P16" s="146" t="s">
        <v>222</v>
      </c>
      <c r="Q16" s="146"/>
      <c r="R16" s="146"/>
      <c r="S16" s="146"/>
      <c r="T16" s="146"/>
    </row>
    <row r="17" spans="2:12" ht="55.5" customHeight="1">
      <c r="B17" s="147" t="s">
        <v>76</v>
      </c>
      <c r="C17" s="147"/>
      <c r="D17" s="147"/>
      <c r="E17" s="147"/>
      <c r="F17" s="147"/>
      <c r="G17" s="147"/>
      <c r="H17" s="147"/>
      <c r="I17" s="147"/>
      <c r="J17" s="147"/>
      <c r="K17" s="147"/>
      <c r="L17" s="147"/>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dimension ref="B2:M11"/>
  <sheetViews>
    <sheetView workbookViewId="0">
      <selection activeCell="B2" sqref="B2:M12"/>
    </sheetView>
  </sheetViews>
  <sheetFormatPr defaultRowHeight="15"/>
  <cols>
    <col min="3" max="3" width="64.5703125" customWidth="1"/>
  </cols>
  <sheetData>
    <row r="2" spans="2:13" ht="25.5" customHeight="1">
      <c r="B2" s="139" t="s">
        <v>35</v>
      </c>
      <c r="C2" s="139"/>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15.75">
      <c r="B5" s="181" t="s">
        <v>505</v>
      </c>
      <c r="C5" s="181"/>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38.25" customHeight="1">
      <c r="B9" s="35">
        <v>1</v>
      </c>
      <c r="C9" s="29" t="s">
        <v>506</v>
      </c>
    </row>
    <row r="10" spans="2:13" ht="33" customHeight="1">
      <c r="B10" s="35">
        <v>2</v>
      </c>
      <c r="C10" s="29" t="s">
        <v>507</v>
      </c>
    </row>
    <row r="11" spans="2:13" ht="24.75" customHeight="1">
      <c r="B11" s="35">
        <v>3</v>
      </c>
      <c r="C11" s="29" t="s">
        <v>508</v>
      </c>
    </row>
  </sheetData>
  <mergeCells count="3">
    <mergeCell ref="B2:C2"/>
    <mergeCell ref="B5:C5"/>
    <mergeCell ref="E2:M8"/>
  </mergeCell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dimension ref="B2:T17"/>
  <sheetViews>
    <sheetView topLeftCell="A10" workbookViewId="0">
      <selection activeCell="C12" sqref="C12:O12"/>
    </sheetView>
  </sheetViews>
  <sheetFormatPr defaultRowHeight="15"/>
  <cols>
    <col min="18" max="18" width="19.28515625" customWidth="1"/>
  </cols>
  <sheetData>
    <row r="2" spans="2:20" ht="25.5">
      <c r="B2" s="168" t="s">
        <v>44</v>
      </c>
      <c r="C2" s="168"/>
      <c r="D2" s="168"/>
      <c r="E2" s="168"/>
      <c r="F2" s="168"/>
      <c r="G2" s="168"/>
      <c r="H2" s="168"/>
      <c r="I2" s="168"/>
      <c r="J2" s="168"/>
      <c r="K2" s="168"/>
      <c r="L2" s="168"/>
      <c r="M2" s="168"/>
      <c r="N2" s="168"/>
      <c r="O2" s="168"/>
    </row>
    <row r="3" spans="2:20" ht="18">
      <c r="B3" s="182" t="s">
        <v>509</v>
      </c>
      <c r="C3" s="182"/>
      <c r="D3" s="182"/>
      <c r="E3" s="182"/>
      <c r="F3" s="182"/>
      <c r="G3" s="182"/>
      <c r="H3" s="182"/>
      <c r="I3" s="182"/>
      <c r="J3" s="182"/>
      <c r="K3" s="182"/>
      <c r="L3" s="182"/>
      <c r="M3" s="182"/>
      <c r="N3" s="182"/>
      <c r="O3" s="182"/>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1</v>
      </c>
      <c r="F6" s="19"/>
      <c r="G6" s="19"/>
      <c r="H6" s="19">
        <v>1</v>
      </c>
      <c r="I6" s="19">
        <v>3</v>
      </c>
      <c r="J6" s="19"/>
      <c r="K6" s="19">
        <v>2</v>
      </c>
      <c r="L6" s="19"/>
      <c r="M6" s="19"/>
      <c r="N6" s="19">
        <v>1</v>
      </c>
      <c r="O6" s="19"/>
    </row>
    <row r="7" spans="2:20">
      <c r="B7" s="18" t="s">
        <v>60</v>
      </c>
      <c r="C7" s="19">
        <v>3</v>
      </c>
      <c r="D7" s="19">
        <v>3</v>
      </c>
      <c r="E7" s="19">
        <v>2</v>
      </c>
      <c r="F7" s="19"/>
      <c r="G7" s="19"/>
      <c r="H7" s="19">
        <v>2</v>
      </c>
      <c r="I7" s="19">
        <v>3</v>
      </c>
      <c r="J7" s="19">
        <v>1</v>
      </c>
      <c r="K7" s="19">
        <v>2</v>
      </c>
      <c r="L7" s="19"/>
      <c r="M7" s="19"/>
      <c r="N7" s="19">
        <v>2</v>
      </c>
      <c r="O7" s="19"/>
      <c r="Q7" s="18" t="s">
        <v>61</v>
      </c>
      <c r="R7" s="18" t="s">
        <v>62</v>
      </c>
    </row>
    <row r="8" spans="2:20">
      <c r="B8" s="18" t="s">
        <v>63</v>
      </c>
      <c r="C8" s="19">
        <v>3</v>
      </c>
      <c r="D8" s="19">
        <v>3</v>
      </c>
      <c r="E8" s="19">
        <v>2</v>
      </c>
      <c r="F8" s="19"/>
      <c r="G8" s="19"/>
      <c r="H8" s="19">
        <v>2</v>
      </c>
      <c r="I8" s="19">
        <v>3</v>
      </c>
      <c r="J8" s="19">
        <v>1</v>
      </c>
      <c r="K8" s="19">
        <v>2</v>
      </c>
      <c r="L8" s="19"/>
      <c r="M8" s="19"/>
      <c r="N8" s="19">
        <v>2</v>
      </c>
      <c r="O8" s="19"/>
      <c r="Q8" s="21"/>
      <c r="R8" s="22" t="s">
        <v>64</v>
      </c>
    </row>
    <row r="9" spans="2:20">
      <c r="B9" s="18" t="s">
        <v>65</v>
      </c>
      <c r="C9" s="19"/>
      <c r="D9" s="19"/>
      <c r="E9" s="19"/>
      <c r="F9" s="19"/>
      <c r="G9" s="19"/>
      <c r="H9" s="19"/>
      <c r="I9" s="19"/>
      <c r="J9" s="19"/>
      <c r="K9" s="19"/>
      <c r="L9" s="19"/>
      <c r="M9" s="19"/>
      <c r="N9" s="19"/>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IFERROR(AVERAGEIF(C6:C10,"&lt;&gt;0"),"")</f>
        <v>3</v>
      </c>
      <c r="D12" s="24">
        <f t="shared" ref="D12:L12" si="0">IFERROR(AVERAGEIF(D6:D10,"&lt;&gt;0"),"")</f>
        <v>3</v>
      </c>
      <c r="E12" s="24">
        <f t="shared" si="0"/>
        <v>1.6666666666666667</v>
      </c>
      <c r="F12" s="24" t="str">
        <f t="shared" si="0"/>
        <v/>
      </c>
      <c r="G12" s="24" t="str">
        <f t="shared" si="0"/>
        <v/>
      </c>
      <c r="H12" s="24">
        <f t="shared" si="0"/>
        <v>1.6666666666666667</v>
      </c>
      <c r="I12" s="24">
        <f t="shared" si="0"/>
        <v>3</v>
      </c>
      <c r="J12" s="24">
        <f t="shared" si="0"/>
        <v>1</v>
      </c>
      <c r="K12" s="24">
        <f t="shared" si="0"/>
        <v>2</v>
      </c>
      <c r="L12" s="24" t="str">
        <f t="shared" si="0"/>
        <v/>
      </c>
      <c r="M12" s="24" t="str">
        <f>IFERROR(AVERAGEIF(M6:M11,"&lt;&gt;0"),"")</f>
        <v/>
      </c>
      <c r="N12" s="24">
        <f t="shared" ref="N12:O12" si="1">IFERROR(AVERAGEIF(N6:N11,"&lt;&gt;0"),"")</f>
        <v>1.6666666666666667</v>
      </c>
      <c r="O12" s="24" t="str">
        <f t="shared" si="1"/>
        <v/>
      </c>
    </row>
    <row r="15" spans="2:20" ht="60.75" customHeight="1">
      <c r="B15" s="141" t="s">
        <v>510</v>
      </c>
      <c r="C15" s="141"/>
      <c r="D15" s="141"/>
      <c r="E15" s="141"/>
      <c r="F15" s="141"/>
      <c r="G15" s="141"/>
      <c r="H15" s="141"/>
      <c r="I15" s="141"/>
      <c r="J15" s="141"/>
      <c r="K15" s="141"/>
      <c r="L15" s="141"/>
      <c r="P15" s="145" t="s">
        <v>221</v>
      </c>
      <c r="Q15" s="145"/>
      <c r="R15" s="145"/>
      <c r="S15" s="145"/>
      <c r="T15" s="145"/>
    </row>
    <row r="16" spans="2:20" ht="74.25" customHeight="1">
      <c r="B16" s="141" t="s">
        <v>74</v>
      </c>
      <c r="C16" s="141"/>
      <c r="D16" s="141"/>
      <c r="E16" s="141"/>
      <c r="F16" s="141"/>
      <c r="G16" s="141"/>
      <c r="H16" s="141"/>
      <c r="I16" s="141"/>
      <c r="J16" s="141"/>
      <c r="K16" s="141"/>
      <c r="L16" s="141"/>
      <c r="P16" s="146" t="s">
        <v>222</v>
      </c>
      <c r="Q16" s="146"/>
      <c r="R16" s="146"/>
      <c r="S16" s="146"/>
      <c r="T16" s="146"/>
    </row>
    <row r="17" spans="2:12" ht="54.75" customHeight="1">
      <c r="B17" s="147" t="s">
        <v>76</v>
      </c>
      <c r="C17" s="147"/>
      <c r="D17" s="147"/>
      <c r="E17" s="147"/>
      <c r="F17" s="147"/>
      <c r="G17" s="147"/>
      <c r="H17" s="147"/>
      <c r="I17" s="147"/>
      <c r="J17" s="147"/>
      <c r="K17" s="147"/>
      <c r="L17" s="147"/>
    </row>
  </sheetData>
  <mergeCells count="7">
    <mergeCell ref="B2:O2"/>
    <mergeCell ref="B3:O3"/>
    <mergeCell ref="P15:T15"/>
    <mergeCell ref="P16:T16"/>
    <mergeCell ref="B17:L17"/>
    <mergeCell ref="B15:L15"/>
    <mergeCell ref="B16:L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dimension ref="B2:M12"/>
  <sheetViews>
    <sheetView workbookViewId="0">
      <selection activeCell="C12" sqref="C12"/>
    </sheetView>
  </sheetViews>
  <sheetFormatPr defaultRowHeight="15"/>
  <cols>
    <col min="3" max="3" width="51.42578125" customWidth="1"/>
  </cols>
  <sheetData>
    <row r="2" spans="2:13" ht="25.5">
      <c r="B2" s="139" t="s">
        <v>35</v>
      </c>
      <c r="C2" s="139"/>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35.25" customHeight="1">
      <c r="B5" s="183" t="s">
        <v>511</v>
      </c>
      <c r="C5" s="183"/>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41.25" customHeight="1">
      <c r="B9" s="35">
        <v>1</v>
      </c>
      <c r="C9" s="29" t="s">
        <v>512</v>
      </c>
    </row>
    <row r="10" spans="2:13" ht="36.75" customHeight="1">
      <c r="B10" s="35">
        <v>2</v>
      </c>
      <c r="C10" s="29" t="s">
        <v>513</v>
      </c>
    </row>
    <row r="11" spans="2:13" ht="34.5" customHeight="1">
      <c r="B11" s="35">
        <v>3</v>
      </c>
      <c r="C11" s="29" t="s">
        <v>514</v>
      </c>
    </row>
    <row r="12" spans="2:13" ht="33">
      <c r="B12" s="35">
        <v>4</v>
      </c>
      <c r="C12" s="29" t="s">
        <v>515</v>
      </c>
    </row>
  </sheetData>
  <mergeCells count="3">
    <mergeCell ref="B2:C2"/>
    <mergeCell ref="E2:M8"/>
    <mergeCell ref="B5:C5"/>
  </mergeCells>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dimension ref="B2:T17"/>
  <sheetViews>
    <sheetView topLeftCell="A4" workbookViewId="0">
      <selection activeCell="C12" sqref="C12:O12"/>
    </sheetView>
  </sheetViews>
  <sheetFormatPr defaultRowHeight="15"/>
  <cols>
    <col min="18" max="18" width="18.28515625" customWidth="1"/>
  </cols>
  <sheetData>
    <row r="2" spans="2:20" ht="25.5">
      <c r="B2" s="168" t="s">
        <v>44</v>
      </c>
      <c r="C2" s="168"/>
      <c r="D2" s="168"/>
      <c r="E2" s="168"/>
      <c r="F2" s="168"/>
      <c r="G2" s="168"/>
      <c r="H2" s="168"/>
      <c r="I2" s="168"/>
      <c r="J2" s="168"/>
      <c r="K2" s="168"/>
      <c r="L2" s="168"/>
      <c r="M2" s="168"/>
      <c r="N2" s="168"/>
      <c r="O2" s="168"/>
    </row>
    <row r="3" spans="2:20" ht="18">
      <c r="B3" s="182" t="s">
        <v>516</v>
      </c>
      <c r="C3" s="182"/>
      <c r="D3" s="182"/>
      <c r="E3" s="182"/>
      <c r="F3" s="182"/>
      <c r="G3" s="182"/>
      <c r="H3" s="182"/>
      <c r="I3" s="182"/>
      <c r="J3" s="182"/>
      <c r="K3" s="182"/>
      <c r="L3" s="182"/>
      <c r="M3" s="182"/>
      <c r="N3" s="182"/>
      <c r="O3" s="182"/>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3</v>
      </c>
      <c r="F6" s="19">
        <v>1</v>
      </c>
      <c r="G6" s="19"/>
      <c r="H6" s="19"/>
      <c r="I6" s="19">
        <v>3</v>
      </c>
      <c r="J6" s="19">
        <v>2</v>
      </c>
      <c r="K6" s="19">
        <v>3</v>
      </c>
      <c r="L6" s="19"/>
      <c r="M6" s="19"/>
      <c r="N6" s="19">
        <v>3</v>
      </c>
      <c r="O6" s="19"/>
    </row>
    <row r="7" spans="2:20">
      <c r="B7" s="18" t="s">
        <v>60</v>
      </c>
      <c r="C7" s="19">
        <v>3</v>
      </c>
      <c r="D7" s="19">
        <v>3</v>
      </c>
      <c r="E7" s="19">
        <v>3</v>
      </c>
      <c r="F7" s="19">
        <v>1</v>
      </c>
      <c r="G7" s="19"/>
      <c r="H7" s="19"/>
      <c r="I7" s="19">
        <v>3</v>
      </c>
      <c r="J7" s="19">
        <v>2</v>
      </c>
      <c r="K7" s="19">
        <v>3</v>
      </c>
      <c r="L7" s="19"/>
      <c r="M7" s="19"/>
      <c r="N7" s="19">
        <v>3</v>
      </c>
      <c r="O7" s="19"/>
      <c r="Q7" s="18" t="s">
        <v>61</v>
      </c>
      <c r="R7" s="18" t="s">
        <v>62</v>
      </c>
    </row>
    <row r="8" spans="2:20">
      <c r="B8" s="18" t="s">
        <v>63</v>
      </c>
      <c r="C8" s="19">
        <v>3</v>
      </c>
      <c r="D8" s="19">
        <v>3</v>
      </c>
      <c r="E8" s="19">
        <v>3</v>
      </c>
      <c r="F8" s="19">
        <v>1</v>
      </c>
      <c r="G8" s="19"/>
      <c r="H8" s="19"/>
      <c r="I8" s="19">
        <v>3</v>
      </c>
      <c r="J8" s="19">
        <v>2</v>
      </c>
      <c r="K8" s="19">
        <v>3</v>
      </c>
      <c r="L8" s="19"/>
      <c r="M8" s="19"/>
      <c r="N8" s="19">
        <v>3</v>
      </c>
      <c r="O8" s="19"/>
      <c r="Q8" s="21"/>
      <c r="R8" s="22" t="s">
        <v>64</v>
      </c>
    </row>
    <row r="9" spans="2:20">
      <c r="B9" s="18" t="s">
        <v>65</v>
      </c>
      <c r="C9" s="19">
        <v>3</v>
      </c>
      <c r="D9" s="19">
        <v>3</v>
      </c>
      <c r="E9" s="19">
        <v>3</v>
      </c>
      <c r="F9" s="19">
        <v>1</v>
      </c>
      <c r="G9" s="19"/>
      <c r="H9" s="19"/>
      <c r="I9" s="19">
        <v>3</v>
      </c>
      <c r="J9" s="19">
        <v>2</v>
      </c>
      <c r="K9" s="19">
        <v>3</v>
      </c>
      <c r="L9" s="19"/>
      <c r="M9" s="19"/>
      <c r="N9" s="19">
        <v>3</v>
      </c>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IFERROR(AVERAGEIF(C6:C10,"&lt;&gt;0"),"")</f>
        <v>3</v>
      </c>
      <c r="D12" s="24">
        <f t="shared" ref="D12:L12" si="0">IFERROR(AVERAGEIF(D6:D10,"&lt;&gt;0"),"")</f>
        <v>3</v>
      </c>
      <c r="E12" s="24">
        <f t="shared" si="0"/>
        <v>3</v>
      </c>
      <c r="F12" s="24">
        <f t="shared" si="0"/>
        <v>1</v>
      </c>
      <c r="G12" s="24" t="str">
        <f t="shared" si="0"/>
        <v/>
      </c>
      <c r="H12" s="24" t="str">
        <f t="shared" si="0"/>
        <v/>
      </c>
      <c r="I12" s="24">
        <f t="shared" si="0"/>
        <v>3</v>
      </c>
      <c r="J12" s="24">
        <f t="shared" si="0"/>
        <v>2</v>
      </c>
      <c r="K12" s="24">
        <f t="shared" si="0"/>
        <v>3</v>
      </c>
      <c r="L12" s="24" t="str">
        <f t="shared" si="0"/>
        <v/>
      </c>
      <c r="M12" s="24" t="str">
        <f>IFERROR(AVERAGEIF(M6:M11,"&lt;&gt;0"),"")</f>
        <v/>
      </c>
      <c r="N12" s="24">
        <f t="shared" ref="N12:O12" si="1">IFERROR(AVERAGEIF(N6:N11,"&lt;&gt;0"),"")</f>
        <v>3</v>
      </c>
      <c r="O12" s="24" t="str">
        <f t="shared" si="1"/>
        <v/>
      </c>
    </row>
    <row r="15" spans="2:20" ht="69" customHeight="1">
      <c r="B15" s="141" t="s">
        <v>510</v>
      </c>
      <c r="C15" s="141"/>
      <c r="D15" s="141"/>
      <c r="E15" s="141"/>
      <c r="F15" s="141"/>
      <c r="G15" s="141"/>
      <c r="H15" s="141"/>
      <c r="I15" s="141"/>
      <c r="J15" s="141"/>
      <c r="K15" s="141"/>
      <c r="L15" s="141"/>
      <c r="P15" s="145" t="s">
        <v>221</v>
      </c>
      <c r="Q15" s="145"/>
      <c r="R15" s="145"/>
      <c r="S15" s="145"/>
      <c r="T15" s="145"/>
    </row>
    <row r="16" spans="2:20" ht="72" customHeight="1">
      <c r="B16" s="141" t="s">
        <v>74</v>
      </c>
      <c r="C16" s="141"/>
      <c r="D16" s="141"/>
      <c r="E16" s="141"/>
      <c r="F16" s="141"/>
      <c r="G16" s="141"/>
      <c r="H16" s="141"/>
      <c r="I16" s="141"/>
      <c r="J16" s="141"/>
      <c r="K16" s="141"/>
      <c r="L16" s="141"/>
      <c r="P16" s="146" t="s">
        <v>222</v>
      </c>
      <c r="Q16" s="146"/>
      <c r="R16" s="146"/>
      <c r="S16" s="146"/>
      <c r="T16" s="146"/>
    </row>
    <row r="17" spans="2:12" ht="48.75" customHeight="1">
      <c r="B17" s="147" t="s">
        <v>76</v>
      </c>
      <c r="C17" s="147"/>
      <c r="D17" s="147"/>
      <c r="E17" s="147"/>
      <c r="F17" s="147"/>
      <c r="G17" s="147"/>
      <c r="H17" s="147"/>
      <c r="I17" s="147"/>
      <c r="J17" s="147"/>
      <c r="K17" s="147"/>
      <c r="L17" s="147"/>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dimension ref="B2:M11"/>
  <sheetViews>
    <sheetView workbookViewId="0">
      <selection activeCell="B2" sqref="B2:M13"/>
    </sheetView>
  </sheetViews>
  <sheetFormatPr defaultRowHeight="15"/>
  <cols>
    <col min="3" max="3" width="63.42578125" customWidth="1"/>
  </cols>
  <sheetData>
    <row r="2" spans="2:13" ht="25.5" customHeight="1">
      <c r="B2" s="150" t="s">
        <v>35</v>
      </c>
      <c r="C2" s="150"/>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18">
      <c r="B5" s="140" t="s">
        <v>517</v>
      </c>
      <c r="C5" s="140"/>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39.75" customHeight="1">
      <c r="B9" s="35">
        <v>1</v>
      </c>
      <c r="C9" s="29" t="s">
        <v>518</v>
      </c>
    </row>
    <row r="10" spans="2:13" ht="42.75" customHeight="1">
      <c r="B10" s="35">
        <v>2</v>
      </c>
      <c r="C10" s="29" t="s">
        <v>519</v>
      </c>
    </row>
    <row r="11" spans="2:13" ht="41.25" customHeight="1">
      <c r="B11" s="35">
        <v>3</v>
      </c>
      <c r="C11" s="29" t="s">
        <v>520</v>
      </c>
    </row>
  </sheetData>
  <mergeCells count="3">
    <mergeCell ref="B2:C2"/>
    <mergeCell ref="B5:C5"/>
    <mergeCell ref="E2:M8"/>
  </mergeCells>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dimension ref="B2:T17"/>
  <sheetViews>
    <sheetView topLeftCell="A6" workbookViewId="0">
      <selection activeCell="C12" sqref="C12:O12"/>
    </sheetView>
  </sheetViews>
  <sheetFormatPr defaultRowHeight="15"/>
  <cols>
    <col min="18" max="18" width="18.85546875" customWidth="1"/>
  </cols>
  <sheetData>
    <row r="2" spans="2:20" ht="25.5">
      <c r="B2" s="168" t="s">
        <v>44</v>
      </c>
      <c r="C2" s="168"/>
      <c r="D2" s="168"/>
      <c r="E2" s="168"/>
      <c r="F2" s="168"/>
      <c r="G2" s="168"/>
      <c r="H2" s="168"/>
      <c r="I2" s="168"/>
      <c r="J2" s="168"/>
      <c r="K2" s="168"/>
      <c r="L2" s="168"/>
      <c r="M2" s="168"/>
      <c r="N2" s="168"/>
      <c r="O2" s="168"/>
    </row>
    <row r="3" spans="2:20" ht="18">
      <c r="B3" s="182" t="s">
        <v>521</v>
      </c>
      <c r="C3" s="182"/>
      <c r="D3" s="182"/>
      <c r="E3" s="182"/>
      <c r="F3" s="182"/>
      <c r="G3" s="182"/>
      <c r="H3" s="182"/>
      <c r="I3" s="182"/>
      <c r="J3" s="182"/>
      <c r="K3" s="182"/>
      <c r="L3" s="182"/>
      <c r="M3" s="182"/>
      <c r="N3" s="182"/>
      <c r="O3" s="182"/>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2</v>
      </c>
      <c r="D6" s="19">
        <v>2</v>
      </c>
      <c r="E6" s="19">
        <v>2</v>
      </c>
      <c r="F6" s="19">
        <v>1</v>
      </c>
      <c r="G6" s="19"/>
      <c r="H6" s="19">
        <v>1</v>
      </c>
      <c r="I6" s="19">
        <v>3</v>
      </c>
      <c r="J6" s="19"/>
      <c r="K6" s="19"/>
      <c r="L6" s="19">
        <v>2</v>
      </c>
      <c r="M6" s="19"/>
      <c r="N6" s="19">
        <v>2</v>
      </c>
      <c r="O6" s="19"/>
    </row>
    <row r="7" spans="2:20">
      <c r="B7" s="18" t="s">
        <v>60</v>
      </c>
      <c r="C7" s="19">
        <v>2</v>
      </c>
      <c r="D7" s="19">
        <v>3</v>
      </c>
      <c r="E7" s="19">
        <v>3</v>
      </c>
      <c r="F7" s="19">
        <v>1</v>
      </c>
      <c r="G7" s="19">
        <v>1</v>
      </c>
      <c r="H7" s="19">
        <v>2</v>
      </c>
      <c r="I7" s="19">
        <v>3</v>
      </c>
      <c r="J7" s="19">
        <v>1</v>
      </c>
      <c r="K7" s="19"/>
      <c r="L7" s="19">
        <v>2</v>
      </c>
      <c r="M7" s="19"/>
      <c r="N7" s="19">
        <v>2</v>
      </c>
      <c r="O7" s="19"/>
      <c r="Q7" s="18" t="s">
        <v>61</v>
      </c>
      <c r="R7" s="18" t="s">
        <v>62</v>
      </c>
    </row>
    <row r="8" spans="2:20">
      <c r="B8" s="18" t="s">
        <v>63</v>
      </c>
      <c r="C8" s="19">
        <v>2</v>
      </c>
      <c r="D8" s="19">
        <v>3</v>
      </c>
      <c r="E8" s="19">
        <v>3</v>
      </c>
      <c r="F8" s="19">
        <v>1</v>
      </c>
      <c r="G8" s="19">
        <v>1</v>
      </c>
      <c r="H8" s="19">
        <v>2</v>
      </c>
      <c r="I8" s="19">
        <v>3</v>
      </c>
      <c r="J8" s="19">
        <v>1</v>
      </c>
      <c r="K8" s="19"/>
      <c r="L8" s="19">
        <v>2</v>
      </c>
      <c r="M8" s="19"/>
      <c r="N8" s="19">
        <v>2</v>
      </c>
      <c r="O8" s="19"/>
      <c r="Q8" s="21"/>
      <c r="R8" s="22" t="s">
        <v>64</v>
      </c>
    </row>
    <row r="9" spans="2:20">
      <c r="B9" s="18" t="s">
        <v>65</v>
      </c>
      <c r="C9" s="19"/>
      <c r="D9" s="19"/>
      <c r="E9" s="19"/>
      <c r="F9" s="19"/>
      <c r="G9" s="19"/>
      <c r="H9" s="19"/>
      <c r="I9" s="19"/>
      <c r="J9" s="19"/>
      <c r="K9" s="19"/>
      <c r="L9" s="19"/>
      <c r="M9" s="19"/>
      <c r="N9" s="19"/>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 t="shared" ref="C12:L12" si="0">IFERROR(AVERAGEIF(C6:C10,"&lt;&gt;0"),"")</f>
        <v>2</v>
      </c>
      <c r="D12" s="24">
        <f t="shared" si="0"/>
        <v>2.6666666666666665</v>
      </c>
      <c r="E12" s="24">
        <f t="shared" si="0"/>
        <v>2.6666666666666665</v>
      </c>
      <c r="F12" s="24">
        <f t="shared" si="0"/>
        <v>1</v>
      </c>
      <c r="G12" s="24">
        <f t="shared" si="0"/>
        <v>1</v>
      </c>
      <c r="H12" s="24">
        <f t="shared" si="0"/>
        <v>1.6666666666666667</v>
      </c>
      <c r="I12" s="24">
        <f t="shared" si="0"/>
        <v>3</v>
      </c>
      <c r="J12" s="24">
        <f t="shared" si="0"/>
        <v>1</v>
      </c>
      <c r="K12" s="24" t="str">
        <f t="shared" si="0"/>
        <v/>
      </c>
      <c r="L12" s="24">
        <f t="shared" si="0"/>
        <v>2</v>
      </c>
      <c r="M12" s="24" t="str">
        <f>IFERROR(AVERAGEIF(M6:M11,"&lt;&gt;0"),"")</f>
        <v/>
      </c>
      <c r="N12" s="24">
        <f t="shared" ref="N12:O12" si="1">IFERROR(AVERAGEIF(N6:N11,"&lt;&gt;0"),"")</f>
        <v>2</v>
      </c>
      <c r="O12" s="24" t="str">
        <f t="shared" si="1"/>
        <v/>
      </c>
    </row>
    <row r="15" spans="2:20" ht="54.75" customHeight="1">
      <c r="B15" s="141" t="s">
        <v>72</v>
      </c>
      <c r="C15" s="141"/>
      <c r="D15" s="141"/>
      <c r="E15" s="141"/>
      <c r="F15" s="141"/>
      <c r="G15" s="141"/>
      <c r="H15" s="141"/>
      <c r="I15" s="141"/>
      <c r="J15" s="141"/>
      <c r="K15" s="141"/>
      <c r="L15" s="141"/>
      <c r="P15" s="145" t="s">
        <v>221</v>
      </c>
      <c r="Q15" s="145"/>
      <c r="R15" s="145"/>
      <c r="S15" s="145"/>
      <c r="T15" s="145"/>
    </row>
    <row r="16" spans="2:20" ht="70.5" customHeight="1">
      <c r="B16" s="141" t="s">
        <v>74</v>
      </c>
      <c r="C16" s="141"/>
      <c r="D16" s="141"/>
      <c r="E16" s="141"/>
      <c r="F16" s="141"/>
      <c r="G16" s="141"/>
      <c r="H16" s="141"/>
      <c r="I16" s="141"/>
      <c r="J16" s="141"/>
      <c r="K16" s="141"/>
      <c r="L16" s="141"/>
      <c r="P16" s="146" t="s">
        <v>222</v>
      </c>
      <c r="Q16" s="146"/>
      <c r="R16" s="146"/>
      <c r="S16" s="146"/>
      <c r="T16" s="146"/>
    </row>
    <row r="17" spans="2:12" ht="52.5" customHeight="1">
      <c r="B17" s="147" t="s">
        <v>76</v>
      </c>
      <c r="C17" s="147"/>
      <c r="D17" s="147"/>
      <c r="E17" s="147"/>
      <c r="F17" s="147"/>
      <c r="G17" s="147"/>
      <c r="H17" s="147"/>
      <c r="I17" s="147"/>
      <c r="J17" s="147"/>
      <c r="K17" s="147"/>
      <c r="L17" s="147"/>
    </row>
  </sheetData>
  <mergeCells count="7">
    <mergeCell ref="B2:O2"/>
    <mergeCell ref="B3:O3"/>
    <mergeCell ref="P15:T15"/>
    <mergeCell ref="P16:T16"/>
    <mergeCell ref="B17:L17"/>
    <mergeCell ref="B15:L15"/>
    <mergeCell ref="B16:L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dimension ref="B2:T18"/>
  <sheetViews>
    <sheetView topLeftCell="A6" workbookViewId="0">
      <selection activeCell="C12" sqref="C12:O12"/>
    </sheetView>
  </sheetViews>
  <sheetFormatPr defaultRowHeight="15"/>
  <cols>
    <col min="18" max="18" width="18.7109375" customWidth="1"/>
  </cols>
  <sheetData>
    <row r="2" spans="2:20" ht="25.5">
      <c r="B2" s="143" t="s">
        <v>44</v>
      </c>
      <c r="C2" s="143"/>
      <c r="D2" s="143"/>
      <c r="E2" s="143"/>
      <c r="F2" s="143"/>
      <c r="G2" s="143"/>
      <c r="H2" s="143"/>
      <c r="I2" s="143"/>
      <c r="J2" s="143"/>
      <c r="K2" s="143"/>
      <c r="L2" s="143"/>
      <c r="M2" s="143"/>
      <c r="N2" s="143"/>
      <c r="O2" s="143"/>
      <c r="S2" s="14"/>
      <c r="T2" s="14"/>
    </row>
    <row r="3" spans="2:20" ht="18.75">
      <c r="B3" s="144" t="s">
        <v>78</v>
      </c>
      <c r="C3" s="144"/>
      <c r="D3" s="144"/>
      <c r="E3" s="144"/>
      <c r="F3" s="144"/>
      <c r="G3" s="144"/>
      <c r="H3" s="144"/>
      <c r="I3" s="144"/>
      <c r="J3" s="144"/>
      <c r="K3" s="144"/>
      <c r="L3" s="144"/>
      <c r="M3" s="144"/>
      <c r="N3" s="144"/>
      <c r="O3" s="144"/>
      <c r="S3" s="14"/>
      <c r="T3" s="14"/>
    </row>
    <row r="4" spans="2:20" ht="16.5">
      <c r="B4" s="15"/>
      <c r="C4" s="15"/>
      <c r="D4" s="15"/>
      <c r="E4" s="15"/>
      <c r="F4" s="15"/>
      <c r="G4" s="15"/>
      <c r="H4" s="15"/>
      <c r="I4" s="15"/>
      <c r="J4" s="15"/>
      <c r="K4" s="15"/>
      <c r="L4" s="15"/>
      <c r="S4" s="14"/>
      <c r="T4" s="14"/>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14"/>
      <c r="T5" s="14"/>
    </row>
    <row r="6" spans="2:20" ht="16.5">
      <c r="B6" s="18" t="s">
        <v>59</v>
      </c>
      <c r="C6" s="19">
        <v>3</v>
      </c>
      <c r="D6" s="19">
        <v>3</v>
      </c>
      <c r="E6" s="19">
        <v>3</v>
      </c>
      <c r="F6" s="19">
        <v>1</v>
      </c>
      <c r="G6" s="19">
        <v>2</v>
      </c>
      <c r="H6" s="19"/>
      <c r="I6" s="19"/>
      <c r="J6" s="19">
        <v>1</v>
      </c>
      <c r="K6" s="19"/>
      <c r="L6" s="19"/>
      <c r="M6" s="19">
        <v>2</v>
      </c>
      <c r="N6" s="19"/>
      <c r="O6" s="19"/>
      <c r="S6" s="20"/>
    </row>
    <row r="7" spans="2:20">
      <c r="B7" s="18" t="s">
        <v>60</v>
      </c>
      <c r="C7" s="19">
        <v>3</v>
      </c>
      <c r="D7" s="19">
        <v>3</v>
      </c>
      <c r="E7" s="19">
        <v>3</v>
      </c>
      <c r="F7" s="19">
        <v>1</v>
      </c>
      <c r="G7" s="19">
        <v>2</v>
      </c>
      <c r="H7" s="19">
        <v>1</v>
      </c>
      <c r="I7" s="19"/>
      <c r="J7" s="19">
        <v>1</v>
      </c>
      <c r="K7" s="19"/>
      <c r="L7" s="19"/>
      <c r="M7" s="19">
        <v>2</v>
      </c>
      <c r="N7" s="19"/>
      <c r="O7" s="19"/>
      <c r="Q7" s="18" t="s">
        <v>61</v>
      </c>
      <c r="R7" s="18" t="s">
        <v>613</v>
      </c>
    </row>
    <row r="8" spans="2:20">
      <c r="B8" s="18" t="s">
        <v>63</v>
      </c>
      <c r="C8" s="19">
        <v>3</v>
      </c>
      <c r="D8" s="19">
        <v>3</v>
      </c>
      <c r="E8" s="19">
        <v>3</v>
      </c>
      <c r="F8" s="19">
        <v>1</v>
      </c>
      <c r="G8" s="19">
        <v>2</v>
      </c>
      <c r="H8" s="19">
        <v>3</v>
      </c>
      <c r="I8" s="19"/>
      <c r="J8" s="19">
        <v>3</v>
      </c>
      <c r="K8" s="19"/>
      <c r="L8" s="19"/>
      <c r="M8" s="19">
        <v>2</v>
      </c>
      <c r="N8" s="19"/>
      <c r="O8" s="19"/>
      <c r="Q8" s="21"/>
      <c r="R8" s="22" t="s">
        <v>64</v>
      </c>
    </row>
    <row r="9" spans="2:20">
      <c r="B9" s="18" t="s">
        <v>65</v>
      </c>
      <c r="C9" s="19"/>
      <c r="D9" s="19"/>
      <c r="E9" s="19"/>
      <c r="F9" s="19"/>
      <c r="G9" s="19"/>
      <c r="H9" s="19"/>
      <c r="I9" s="19"/>
      <c r="J9" s="19"/>
      <c r="K9" s="19"/>
      <c r="L9" s="19"/>
      <c r="M9" s="19"/>
      <c r="N9" s="19"/>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3</v>
      </c>
      <c r="E12" s="24">
        <f t="shared" si="0"/>
        <v>3</v>
      </c>
      <c r="F12" s="24">
        <f t="shared" si="0"/>
        <v>1</v>
      </c>
      <c r="G12" s="24">
        <f t="shared" si="0"/>
        <v>2</v>
      </c>
      <c r="H12" s="24">
        <f t="shared" si="0"/>
        <v>2</v>
      </c>
      <c r="I12" s="24" t="str">
        <f t="shared" si="0"/>
        <v/>
      </c>
      <c r="J12" s="24">
        <f t="shared" si="0"/>
        <v>1.6666666666666667</v>
      </c>
      <c r="K12" s="24" t="str">
        <f t="shared" si="0"/>
        <v/>
      </c>
      <c r="L12" s="24" t="str">
        <f t="shared" si="0"/>
        <v/>
      </c>
      <c r="M12" s="24">
        <f t="shared" si="0"/>
        <v>2</v>
      </c>
      <c r="N12" s="24" t="str">
        <f t="shared" si="0"/>
        <v/>
      </c>
      <c r="O12" s="24" t="str">
        <f t="shared" si="0"/>
        <v/>
      </c>
    </row>
    <row r="15" spans="2:20" ht="69" customHeight="1">
      <c r="B15" s="141" t="s">
        <v>72</v>
      </c>
      <c r="C15" s="141"/>
      <c r="D15" s="141"/>
      <c r="E15" s="141"/>
      <c r="F15" s="141"/>
      <c r="G15" s="141"/>
      <c r="H15" s="141"/>
      <c r="I15" s="141"/>
      <c r="J15" s="141"/>
      <c r="K15" s="141"/>
      <c r="L15" s="141"/>
      <c r="P15" s="145" t="s">
        <v>73</v>
      </c>
      <c r="Q15" s="145"/>
      <c r="R15" s="145"/>
      <c r="S15" s="145"/>
      <c r="T15" s="145"/>
    </row>
    <row r="16" spans="2:20" ht="68.25" customHeight="1">
      <c r="B16" s="141" t="s">
        <v>74</v>
      </c>
      <c r="C16" s="141"/>
      <c r="D16" s="141"/>
      <c r="E16" s="141"/>
      <c r="F16" s="141"/>
      <c r="G16" s="141"/>
      <c r="H16" s="141"/>
      <c r="I16" s="141"/>
      <c r="J16" s="141"/>
      <c r="K16" s="141"/>
      <c r="L16" s="141"/>
      <c r="P16" s="146" t="s">
        <v>75</v>
      </c>
      <c r="Q16" s="146"/>
      <c r="R16" s="146"/>
      <c r="S16" s="146"/>
      <c r="T16" s="146"/>
    </row>
    <row r="17" spans="2:12" ht="63.7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dimension ref="B2:M12"/>
  <sheetViews>
    <sheetView topLeftCell="A4" workbookViewId="0">
      <selection activeCell="C12" sqref="C12"/>
    </sheetView>
  </sheetViews>
  <sheetFormatPr defaultRowHeight="15"/>
  <cols>
    <col min="3" max="3" width="38.42578125" customWidth="1"/>
  </cols>
  <sheetData>
    <row r="2" spans="2:13" ht="25.5">
      <c r="B2" s="150" t="s">
        <v>35</v>
      </c>
      <c r="C2" s="150"/>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36.75" customHeight="1">
      <c r="B5" s="149" t="s">
        <v>522</v>
      </c>
      <c r="C5" s="149"/>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41.25" customHeight="1">
      <c r="B9" s="35">
        <v>1</v>
      </c>
      <c r="C9" s="29" t="s">
        <v>523</v>
      </c>
    </row>
    <row r="10" spans="2:13" ht="33" customHeight="1">
      <c r="B10" s="35">
        <v>2</v>
      </c>
      <c r="C10" s="29" t="s">
        <v>524</v>
      </c>
    </row>
    <row r="11" spans="2:13" ht="32.25" customHeight="1">
      <c r="B11" s="35">
        <v>3</v>
      </c>
      <c r="C11" s="29" t="s">
        <v>525</v>
      </c>
    </row>
    <row r="12" spans="2:13" ht="33">
      <c r="B12" s="35">
        <v>4</v>
      </c>
      <c r="C12" s="29" t="s">
        <v>526</v>
      </c>
    </row>
  </sheetData>
  <mergeCells count="3">
    <mergeCell ref="B2:C2"/>
    <mergeCell ref="E2:M8"/>
    <mergeCell ref="B5:C5"/>
  </mergeCells>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dimension ref="B2:T17"/>
  <sheetViews>
    <sheetView topLeftCell="A4" workbookViewId="0">
      <selection activeCell="C12" sqref="C12:O12"/>
    </sheetView>
  </sheetViews>
  <sheetFormatPr defaultRowHeight="15"/>
  <cols>
    <col min="18" max="18" width="18.140625" customWidth="1"/>
  </cols>
  <sheetData>
    <row r="2" spans="2:20" ht="25.5">
      <c r="B2" s="168" t="s">
        <v>44</v>
      </c>
      <c r="C2" s="168"/>
      <c r="D2" s="168"/>
      <c r="E2" s="168"/>
      <c r="F2" s="168"/>
      <c r="G2" s="168"/>
      <c r="H2" s="168"/>
      <c r="I2" s="168"/>
      <c r="J2" s="168"/>
      <c r="K2" s="168"/>
      <c r="L2" s="168"/>
      <c r="M2" s="168"/>
      <c r="N2" s="168"/>
      <c r="O2" s="168"/>
    </row>
    <row r="3" spans="2:20" ht="18">
      <c r="B3" s="182" t="s">
        <v>527</v>
      </c>
      <c r="C3" s="182"/>
      <c r="D3" s="182"/>
      <c r="E3" s="182"/>
      <c r="F3" s="182"/>
      <c r="G3" s="182"/>
      <c r="H3" s="182"/>
      <c r="I3" s="182"/>
      <c r="J3" s="182"/>
      <c r="K3" s="182"/>
      <c r="L3" s="182"/>
      <c r="M3" s="182"/>
      <c r="N3" s="182"/>
      <c r="O3" s="182"/>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3</v>
      </c>
      <c r="F6" s="19">
        <v>1</v>
      </c>
      <c r="G6" s="19"/>
      <c r="H6" s="19"/>
      <c r="I6" s="19">
        <v>3</v>
      </c>
      <c r="J6" s="19">
        <v>2</v>
      </c>
      <c r="K6" s="19">
        <v>2</v>
      </c>
      <c r="L6" s="19"/>
      <c r="M6" s="19"/>
      <c r="N6" s="19">
        <v>3</v>
      </c>
      <c r="O6" s="19"/>
    </row>
    <row r="7" spans="2:20">
      <c r="B7" s="18" t="s">
        <v>60</v>
      </c>
      <c r="C7" s="19">
        <v>3</v>
      </c>
      <c r="D7" s="19">
        <v>3</v>
      </c>
      <c r="E7" s="19">
        <v>3</v>
      </c>
      <c r="F7" s="19">
        <v>1</v>
      </c>
      <c r="G7" s="19"/>
      <c r="H7" s="19"/>
      <c r="I7" s="19">
        <v>3</v>
      </c>
      <c r="J7" s="19">
        <v>2</v>
      </c>
      <c r="K7" s="19">
        <v>3</v>
      </c>
      <c r="L7" s="19"/>
      <c r="M7" s="19"/>
      <c r="N7" s="19">
        <v>3</v>
      </c>
      <c r="O7" s="19"/>
      <c r="Q7" s="18" t="s">
        <v>61</v>
      </c>
      <c r="R7" s="18" t="s">
        <v>62</v>
      </c>
    </row>
    <row r="8" spans="2:20">
      <c r="B8" s="18" t="s">
        <v>63</v>
      </c>
      <c r="C8" s="19">
        <v>3</v>
      </c>
      <c r="D8" s="19">
        <v>3</v>
      </c>
      <c r="E8" s="19">
        <v>3</v>
      </c>
      <c r="F8" s="19">
        <v>1</v>
      </c>
      <c r="G8" s="19"/>
      <c r="H8" s="19"/>
      <c r="I8" s="19">
        <v>3</v>
      </c>
      <c r="J8" s="19">
        <v>2</v>
      </c>
      <c r="K8" s="19">
        <v>3</v>
      </c>
      <c r="L8" s="19"/>
      <c r="M8" s="19"/>
      <c r="N8" s="19">
        <v>3</v>
      </c>
      <c r="O8" s="19"/>
      <c r="Q8" s="21"/>
      <c r="R8" s="22" t="s">
        <v>64</v>
      </c>
    </row>
    <row r="9" spans="2:20">
      <c r="B9" s="18" t="s">
        <v>65</v>
      </c>
      <c r="C9" s="19">
        <v>3</v>
      </c>
      <c r="D9" s="19">
        <v>3</v>
      </c>
      <c r="E9" s="19">
        <v>3</v>
      </c>
      <c r="F9" s="19">
        <v>1</v>
      </c>
      <c r="G9" s="19"/>
      <c r="H9" s="19"/>
      <c r="I9" s="19">
        <v>3</v>
      </c>
      <c r="J9" s="19">
        <v>2</v>
      </c>
      <c r="K9" s="19">
        <v>3</v>
      </c>
      <c r="L9" s="19"/>
      <c r="M9" s="19"/>
      <c r="N9" s="19">
        <v>3</v>
      </c>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 t="shared" ref="C12:L12" si="0">IFERROR(AVERAGEIF(C6:C10,"&lt;&gt;0"),"")</f>
        <v>3</v>
      </c>
      <c r="D12" s="24">
        <f t="shared" si="0"/>
        <v>3</v>
      </c>
      <c r="E12" s="24">
        <f t="shared" si="0"/>
        <v>3</v>
      </c>
      <c r="F12" s="24">
        <f t="shared" si="0"/>
        <v>1</v>
      </c>
      <c r="G12" s="24" t="str">
        <f t="shared" si="0"/>
        <v/>
      </c>
      <c r="H12" s="24" t="str">
        <f t="shared" si="0"/>
        <v/>
      </c>
      <c r="I12" s="24">
        <f t="shared" si="0"/>
        <v>3</v>
      </c>
      <c r="J12" s="24">
        <f t="shared" si="0"/>
        <v>2</v>
      </c>
      <c r="K12" s="24">
        <f t="shared" si="0"/>
        <v>2.75</v>
      </c>
      <c r="L12" s="24" t="str">
        <f t="shared" si="0"/>
        <v/>
      </c>
      <c r="M12" s="24" t="str">
        <f>IFERROR(AVERAGEIF(M6:M11,"&lt;&gt;0"),"")</f>
        <v/>
      </c>
      <c r="N12" s="24">
        <f t="shared" ref="N12:O12" si="1">IFERROR(AVERAGEIF(N6:N11,"&lt;&gt;0"),"")</f>
        <v>3</v>
      </c>
      <c r="O12" s="24" t="str">
        <f t="shared" si="1"/>
        <v/>
      </c>
    </row>
    <row r="15" spans="2:20" ht="60" customHeight="1">
      <c r="B15" s="141" t="s">
        <v>72</v>
      </c>
      <c r="C15" s="141"/>
      <c r="D15" s="141"/>
      <c r="E15" s="141"/>
      <c r="F15" s="141"/>
      <c r="G15" s="141"/>
      <c r="H15" s="141"/>
      <c r="I15" s="141"/>
      <c r="J15" s="141"/>
      <c r="K15" s="141"/>
      <c r="L15" s="141"/>
      <c r="P15" s="145" t="s">
        <v>221</v>
      </c>
      <c r="Q15" s="145"/>
      <c r="R15" s="145"/>
      <c r="S15" s="145"/>
      <c r="T15" s="145"/>
    </row>
    <row r="16" spans="2:20" ht="81" customHeight="1">
      <c r="B16" s="141" t="s">
        <v>74</v>
      </c>
      <c r="C16" s="141"/>
      <c r="D16" s="141"/>
      <c r="E16" s="141"/>
      <c r="F16" s="141"/>
      <c r="G16" s="141"/>
      <c r="H16" s="141"/>
      <c r="I16" s="141"/>
      <c r="J16" s="141"/>
      <c r="K16" s="141"/>
      <c r="L16" s="141"/>
      <c r="P16" s="146" t="s">
        <v>222</v>
      </c>
      <c r="Q16" s="146"/>
      <c r="R16" s="146"/>
      <c r="S16" s="146"/>
      <c r="T16" s="146"/>
    </row>
    <row r="17" spans="2:12" ht="55.5" customHeight="1">
      <c r="B17" s="147" t="s">
        <v>76</v>
      </c>
      <c r="C17" s="147"/>
      <c r="D17" s="147"/>
      <c r="E17" s="147"/>
      <c r="F17" s="147"/>
      <c r="G17" s="147"/>
      <c r="H17" s="147"/>
      <c r="I17" s="147"/>
      <c r="J17" s="147"/>
      <c r="K17" s="147"/>
      <c r="L17" s="147"/>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dimension ref="B2:M12"/>
  <sheetViews>
    <sheetView workbookViewId="0">
      <selection activeCell="B2" sqref="B2:M14"/>
    </sheetView>
  </sheetViews>
  <sheetFormatPr defaultRowHeight="15"/>
  <cols>
    <col min="3" max="3" width="54.7109375" customWidth="1"/>
  </cols>
  <sheetData>
    <row r="2" spans="2:13" ht="25.5" customHeight="1">
      <c r="B2" s="139" t="s">
        <v>35</v>
      </c>
      <c r="C2" s="139"/>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18">
      <c r="B5" s="140" t="s">
        <v>528</v>
      </c>
      <c r="C5" s="140"/>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33.75" customHeight="1">
      <c r="B9" s="35">
        <v>1</v>
      </c>
      <c r="C9" s="29" t="s">
        <v>529</v>
      </c>
    </row>
    <row r="10" spans="2:13" ht="36.75" customHeight="1">
      <c r="B10" s="35">
        <v>2</v>
      </c>
      <c r="C10" s="29" t="s">
        <v>530</v>
      </c>
    </row>
    <row r="11" spans="2:13" ht="30.75" customHeight="1">
      <c r="B11" s="35">
        <v>3</v>
      </c>
      <c r="C11" s="28" t="s">
        <v>531</v>
      </c>
    </row>
    <row r="12" spans="2:13" ht="34.5" customHeight="1">
      <c r="B12" s="35">
        <v>4</v>
      </c>
      <c r="C12" s="29" t="s">
        <v>532</v>
      </c>
    </row>
  </sheetData>
  <mergeCells count="3">
    <mergeCell ref="B2:C2"/>
    <mergeCell ref="B5:C5"/>
    <mergeCell ref="E2:M8"/>
  </mergeCells>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dimension ref="B2:T17"/>
  <sheetViews>
    <sheetView topLeftCell="A6" workbookViewId="0">
      <selection activeCell="C12" sqref="C12:O12"/>
    </sheetView>
  </sheetViews>
  <sheetFormatPr defaultRowHeight="15"/>
  <cols>
    <col min="18" max="18" width="18.28515625" customWidth="1"/>
  </cols>
  <sheetData>
    <row r="2" spans="2:20" ht="25.5">
      <c r="B2" s="170" t="s">
        <v>44</v>
      </c>
      <c r="C2" s="170"/>
      <c r="D2" s="170"/>
      <c r="E2" s="170"/>
      <c r="F2" s="170"/>
      <c r="G2" s="170"/>
      <c r="H2" s="170"/>
      <c r="I2" s="170"/>
      <c r="J2" s="170"/>
      <c r="K2" s="170"/>
      <c r="L2" s="170"/>
      <c r="M2" s="170"/>
      <c r="N2" s="170"/>
      <c r="O2" s="170"/>
    </row>
    <row r="3" spans="2:20" ht="18">
      <c r="B3" s="184" t="s">
        <v>533</v>
      </c>
      <c r="C3" s="184"/>
      <c r="D3" s="184"/>
      <c r="E3" s="184"/>
      <c r="F3" s="184"/>
      <c r="G3" s="184"/>
      <c r="H3" s="184"/>
      <c r="I3" s="184"/>
      <c r="J3" s="184"/>
      <c r="K3" s="184"/>
      <c r="L3" s="184"/>
      <c r="M3" s="184"/>
      <c r="N3" s="184"/>
      <c r="O3" s="184"/>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2</v>
      </c>
      <c r="D6" s="19">
        <v>3</v>
      </c>
      <c r="E6" s="19">
        <v>2</v>
      </c>
      <c r="F6" s="19">
        <v>2</v>
      </c>
      <c r="G6" s="19">
        <v>1</v>
      </c>
      <c r="H6" s="19">
        <v>1</v>
      </c>
      <c r="I6" s="19">
        <v>3</v>
      </c>
      <c r="J6" s="19"/>
      <c r="K6" s="19">
        <v>1</v>
      </c>
      <c r="L6" s="19">
        <v>2</v>
      </c>
      <c r="M6" s="19"/>
      <c r="N6" s="19">
        <v>3</v>
      </c>
      <c r="O6" s="19"/>
    </row>
    <row r="7" spans="2:20">
      <c r="B7" s="18" t="s">
        <v>60</v>
      </c>
      <c r="C7" s="19">
        <v>2</v>
      </c>
      <c r="D7" s="19">
        <v>3</v>
      </c>
      <c r="E7" s="19">
        <v>3</v>
      </c>
      <c r="F7" s="19">
        <v>2</v>
      </c>
      <c r="G7" s="19">
        <v>2</v>
      </c>
      <c r="H7" s="19">
        <v>2</v>
      </c>
      <c r="I7" s="19">
        <v>3</v>
      </c>
      <c r="J7" s="19">
        <v>2</v>
      </c>
      <c r="K7" s="19">
        <v>1</v>
      </c>
      <c r="L7" s="19">
        <v>2</v>
      </c>
      <c r="M7" s="19"/>
      <c r="N7" s="19">
        <v>2</v>
      </c>
      <c r="O7" s="19"/>
      <c r="Q7" s="18" t="s">
        <v>61</v>
      </c>
      <c r="R7" s="18" t="s">
        <v>62</v>
      </c>
    </row>
    <row r="8" spans="2:20">
      <c r="B8" s="18" t="s">
        <v>63</v>
      </c>
      <c r="C8" s="19">
        <v>2</v>
      </c>
      <c r="D8" s="19">
        <v>3</v>
      </c>
      <c r="E8" s="19">
        <v>3</v>
      </c>
      <c r="F8" s="19">
        <v>2</v>
      </c>
      <c r="G8" s="19">
        <v>2</v>
      </c>
      <c r="H8" s="19">
        <v>2</v>
      </c>
      <c r="I8" s="19">
        <v>3</v>
      </c>
      <c r="J8" s="19">
        <v>2</v>
      </c>
      <c r="K8" s="19">
        <v>1</v>
      </c>
      <c r="L8" s="19">
        <v>3</v>
      </c>
      <c r="M8" s="19"/>
      <c r="N8" s="19">
        <v>2</v>
      </c>
      <c r="O8" s="19"/>
      <c r="Q8" s="21"/>
      <c r="R8" s="22" t="s">
        <v>64</v>
      </c>
    </row>
    <row r="9" spans="2:20">
      <c r="B9" s="18" t="s">
        <v>65</v>
      </c>
      <c r="C9" s="19">
        <v>2</v>
      </c>
      <c r="D9" s="19">
        <v>3</v>
      </c>
      <c r="E9" s="19">
        <v>3</v>
      </c>
      <c r="F9" s="19">
        <v>2</v>
      </c>
      <c r="G9" s="19">
        <v>1</v>
      </c>
      <c r="H9" s="19">
        <v>2</v>
      </c>
      <c r="I9" s="19">
        <v>3</v>
      </c>
      <c r="J9" s="19">
        <v>2</v>
      </c>
      <c r="K9" s="19">
        <v>1</v>
      </c>
      <c r="L9" s="19">
        <v>3</v>
      </c>
      <c r="M9" s="19"/>
      <c r="N9" s="19"/>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 t="shared" ref="C12:L12" si="0">IFERROR(AVERAGEIF(C6:C10,"&lt;&gt;0"),"")</f>
        <v>2</v>
      </c>
      <c r="D12" s="24">
        <f t="shared" si="0"/>
        <v>3</v>
      </c>
      <c r="E12" s="24">
        <f t="shared" si="0"/>
        <v>2.75</v>
      </c>
      <c r="F12" s="24">
        <f t="shared" si="0"/>
        <v>2</v>
      </c>
      <c r="G12" s="24">
        <f t="shared" si="0"/>
        <v>1.5</v>
      </c>
      <c r="H12" s="24">
        <f t="shared" si="0"/>
        <v>1.75</v>
      </c>
      <c r="I12" s="24">
        <f t="shared" si="0"/>
        <v>3</v>
      </c>
      <c r="J12" s="24">
        <f t="shared" si="0"/>
        <v>2</v>
      </c>
      <c r="K12" s="24">
        <f t="shared" si="0"/>
        <v>1</v>
      </c>
      <c r="L12" s="24">
        <f t="shared" si="0"/>
        <v>2.5</v>
      </c>
      <c r="M12" s="24" t="str">
        <f>IFERROR(AVERAGEIF(M6:M11,"&lt;&gt;0"),"")</f>
        <v/>
      </c>
      <c r="N12" s="24">
        <f t="shared" ref="N12:O12" si="1">IFERROR(AVERAGEIF(N6:N11,"&lt;&gt;0"),"")</f>
        <v>2.3333333333333335</v>
      </c>
      <c r="O12" s="24" t="str">
        <f t="shared" si="1"/>
        <v/>
      </c>
    </row>
    <row r="15" spans="2:20" ht="56.25" customHeight="1">
      <c r="B15" s="131" t="s">
        <v>72</v>
      </c>
      <c r="C15" s="131"/>
      <c r="D15" s="131"/>
      <c r="E15" s="131"/>
      <c r="F15" s="131"/>
      <c r="G15" s="131"/>
      <c r="H15" s="131"/>
      <c r="I15" s="131"/>
      <c r="J15" s="131"/>
      <c r="K15" s="131"/>
      <c r="L15" s="131"/>
      <c r="P15" s="185" t="s">
        <v>221</v>
      </c>
      <c r="Q15" s="185"/>
      <c r="R15" s="185"/>
      <c r="S15" s="185"/>
      <c r="T15" s="185"/>
    </row>
    <row r="16" spans="2:20" ht="74.25" customHeight="1">
      <c r="B16" s="131" t="s">
        <v>74</v>
      </c>
      <c r="C16" s="131"/>
      <c r="D16" s="131"/>
      <c r="E16" s="131"/>
      <c r="F16" s="131"/>
      <c r="G16" s="131"/>
      <c r="H16" s="131"/>
      <c r="I16" s="131"/>
      <c r="J16" s="131"/>
      <c r="K16" s="131"/>
      <c r="L16" s="131"/>
      <c r="P16" s="186" t="s">
        <v>222</v>
      </c>
      <c r="Q16" s="186"/>
      <c r="R16" s="186"/>
      <c r="S16" s="186"/>
      <c r="T16" s="186"/>
    </row>
    <row r="17" spans="2:12" ht="54" customHeight="1">
      <c r="B17" s="142" t="s">
        <v>76</v>
      </c>
      <c r="C17" s="142"/>
      <c r="D17" s="142"/>
      <c r="E17" s="142"/>
      <c r="F17" s="142"/>
      <c r="G17" s="142"/>
      <c r="H17" s="142"/>
      <c r="I17" s="142"/>
      <c r="J17" s="142"/>
      <c r="K17" s="142"/>
      <c r="L17" s="142"/>
    </row>
  </sheetData>
  <mergeCells count="7">
    <mergeCell ref="B2:O2"/>
    <mergeCell ref="B3:O3"/>
    <mergeCell ref="P15:T15"/>
    <mergeCell ref="P16:T16"/>
    <mergeCell ref="B17:L17"/>
    <mergeCell ref="B15:L15"/>
    <mergeCell ref="B16:L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dimension ref="B2:M12"/>
  <sheetViews>
    <sheetView topLeftCell="A4" workbookViewId="0">
      <selection activeCell="C11" sqref="C11"/>
    </sheetView>
  </sheetViews>
  <sheetFormatPr defaultRowHeight="15"/>
  <cols>
    <col min="3" max="3" width="60" customWidth="1"/>
  </cols>
  <sheetData>
    <row r="2" spans="2:13" ht="25.5">
      <c r="B2" s="139" t="s">
        <v>35</v>
      </c>
      <c r="C2" s="139"/>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18">
      <c r="B5" s="140" t="s">
        <v>528</v>
      </c>
      <c r="C5" s="140"/>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38.25" customHeight="1">
      <c r="B9" s="35">
        <v>1</v>
      </c>
      <c r="C9" s="29" t="s">
        <v>534</v>
      </c>
    </row>
    <row r="10" spans="2:13" ht="41.25" customHeight="1">
      <c r="B10" s="35">
        <v>2</v>
      </c>
      <c r="C10" s="29" t="s">
        <v>535</v>
      </c>
    </row>
    <row r="11" spans="2:13" ht="37.5" customHeight="1">
      <c r="B11" s="35">
        <v>3</v>
      </c>
      <c r="C11" s="28" t="s">
        <v>536</v>
      </c>
    </row>
    <row r="12" spans="2:13" ht="34.5" customHeight="1">
      <c r="B12" s="35">
        <v>4</v>
      </c>
      <c r="C12" s="29" t="s">
        <v>503</v>
      </c>
    </row>
  </sheetData>
  <mergeCells count="3">
    <mergeCell ref="B2:C2"/>
    <mergeCell ref="E2:M8"/>
    <mergeCell ref="B5:C5"/>
  </mergeCell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dimension ref="B2:T17"/>
  <sheetViews>
    <sheetView topLeftCell="A4" workbookViewId="0">
      <selection activeCell="C12" sqref="C12:O12"/>
    </sheetView>
  </sheetViews>
  <sheetFormatPr defaultRowHeight="15"/>
  <cols>
    <col min="18" max="18" width="18" customWidth="1"/>
  </cols>
  <sheetData>
    <row r="2" spans="2:20" ht="25.5">
      <c r="B2" s="170" t="s">
        <v>44</v>
      </c>
      <c r="C2" s="170"/>
      <c r="D2" s="170"/>
      <c r="E2" s="170"/>
      <c r="F2" s="170"/>
      <c r="G2" s="170"/>
      <c r="H2" s="170"/>
      <c r="I2" s="170"/>
      <c r="J2" s="170"/>
      <c r="K2" s="170"/>
      <c r="L2" s="170"/>
      <c r="M2" s="170"/>
      <c r="N2" s="170"/>
      <c r="O2" s="170"/>
    </row>
    <row r="3" spans="2:20" ht="18">
      <c r="B3" s="184" t="s">
        <v>533</v>
      </c>
      <c r="C3" s="184"/>
      <c r="D3" s="184"/>
      <c r="E3" s="184"/>
      <c r="F3" s="184"/>
      <c r="G3" s="184"/>
      <c r="H3" s="184"/>
      <c r="I3" s="184"/>
      <c r="J3" s="184"/>
      <c r="K3" s="184"/>
      <c r="L3" s="184"/>
      <c r="M3" s="184"/>
      <c r="N3" s="184"/>
      <c r="O3" s="184"/>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3</v>
      </c>
      <c r="F6" s="19">
        <v>2</v>
      </c>
      <c r="G6" s="19"/>
      <c r="H6" s="19"/>
      <c r="I6" s="19">
        <v>3</v>
      </c>
      <c r="J6" s="19">
        <v>2</v>
      </c>
      <c r="K6" s="19">
        <v>3</v>
      </c>
      <c r="L6" s="19"/>
      <c r="M6" s="19"/>
      <c r="N6" s="19">
        <v>3</v>
      </c>
      <c r="O6" s="19"/>
    </row>
    <row r="7" spans="2:20">
      <c r="B7" s="18" t="s">
        <v>60</v>
      </c>
      <c r="C7" s="19">
        <v>3</v>
      </c>
      <c r="D7" s="19">
        <v>3</v>
      </c>
      <c r="E7" s="19">
        <v>3</v>
      </c>
      <c r="F7" s="19">
        <v>2</v>
      </c>
      <c r="G7" s="19"/>
      <c r="H7" s="19"/>
      <c r="I7" s="19">
        <v>3</v>
      </c>
      <c r="J7" s="19">
        <v>2</v>
      </c>
      <c r="K7" s="19">
        <v>3</v>
      </c>
      <c r="L7" s="19"/>
      <c r="M7" s="19"/>
      <c r="N7" s="19">
        <v>3</v>
      </c>
      <c r="O7" s="19"/>
      <c r="Q7" s="18" t="s">
        <v>61</v>
      </c>
      <c r="R7" s="18" t="s">
        <v>62</v>
      </c>
    </row>
    <row r="8" spans="2:20">
      <c r="B8" s="18" t="s">
        <v>63</v>
      </c>
      <c r="C8" s="19">
        <v>3</v>
      </c>
      <c r="D8" s="19">
        <v>3</v>
      </c>
      <c r="E8" s="19">
        <v>3</v>
      </c>
      <c r="F8" s="19">
        <v>2</v>
      </c>
      <c r="G8" s="19"/>
      <c r="H8" s="19"/>
      <c r="I8" s="19">
        <v>3</v>
      </c>
      <c r="J8" s="19">
        <v>2</v>
      </c>
      <c r="K8" s="19">
        <v>3</v>
      </c>
      <c r="L8" s="19"/>
      <c r="M8" s="19"/>
      <c r="N8" s="19">
        <v>3</v>
      </c>
      <c r="O8" s="19"/>
      <c r="Q8" s="21"/>
      <c r="R8" s="22" t="s">
        <v>64</v>
      </c>
    </row>
    <row r="9" spans="2:20">
      <c r="B9" s="18" t="s">
        <v>65</v>
      </c>
      <c r="C9" s="19">
        <v>3</v>
      </c>
      <c r="D9" s="19">
        <v>3</v>
      </c>
      <c r="E9" s="19">
        <v>3</v>
      </c>
      <c r="F9" s="19">
        <v>2</v>
      </c>
      <c r="G9" s="19"/>
      <c r="H9" s="19"/>
      <c r="I9" s="19">
        <v>3</v>
      </c>
      <c r="J9" s="19">
        <v>2</v>
      </c>
      <c r="K9" s="19">
        <v>3</v>
      </c>
      <c r="L9" s="19"/>
      <c r="M9" s="19"/>
      <c r="N9" s="19">
        <v>3</v>
      </c>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 t="shared" ref="C12:L12" si="0">IFERROR(AVERAGEIF(C6:C10,"&lt;&gt;0"),"")</f>
        <v>3</v>
      </c>
      <c r="D12" s="24">
        <f t="shared" si="0"/>
        <v>3</v>
      </c>
      <c r="E12" s="24">
        <f t="shared" si="0"/>
        <v>3</v>
      </c>
      <c r="F12" s="24">
        <f t="shared" si="0"/>
        <v>2</v>
      </c>
      <c r="G12" s="24" t="str">
        <f t="shared" si="0"/>
        <v/>
      </c>
      <c r="H12" s="24" t="str">
        <f t="shared" si="0"/>
        <v/>
      </c>
      <c r="I12" s="24">
        <f t="shared" si="0"/>
        <v>3</v>
      </c>
      <c r="J12" s="24">
        <f t="shared" si="0"/>
        <v>2</v>
      </c>
      <c r="K12" s="24">
        <f t="shared" si="0"/>
        <v>3</v>
      </c>
      <c r="L12" s="24" t="str">
        <f t="shared" si="0"/>
        <v/>
      </c>
      <c r="M12" s="24" t="str">
        <f>IFERROR(AVERAGEIF(M6:M11,"&lt;&gt;0"),"")</f>
        <v/>
      </c>
      <c r="N12" s="24">
        <f t="shared" ref="N12:O12" si="1">IFERROR(AVERAGEIF(N6:N11,"&lt;&gt;0"),"")</f>
        <v>3</v>
      </c>
      <c r="O12" s="24" t="str">
        <f t="shared" si="1"/>
        <v/>
      </c>
    </row>
    <row r="15" spans="2:20" ht="69.75" customHeight="1">
      <c r="B15" s="131" t="s">
        <v>72</v>
      </c>
      <c r="C15" s="131"/>
      <c r="D15" s="131"/>
      <c r="E15" s="131"/>
      <c r="F15" s="131"/>
      <c r="G15" s="131"/>
      <c r="H15" s="131"/>
      <c r="I15" s="131"/>
      <c r="J15" s="131"/>
      <c r="K15" s="131"/>
      <c r="L15" s="131"/>
      <c r="P15" s="185" t="s">
        <v>221</v>
      </c>
      <c r="Q15" s="185"/>
      <c r="R15" s="185"/>
      <c r="S15" s="185"/>
      <c r="T15" s="185"/>
    </row>
    <row r="16" spans="2:20" ht="72" customHeight="1">
      <c r="B16" s="131" t="s">
        <v>74</v>
      </c>
      <c r="C16" s="131"/>
      <c r="D16" s="131"/>
      <c r="E16" s="131"/>
      <c r="F16" s="131"/>
      <c r="G16" s="131"/>
      <c r="H16" s="131"/>
      <c r="I16" s="131"/>
      <c r="J16" s="131"/>
      <c r="K16" s="131"/>
      <c r="L16" s="131"/>
      <c r="P16" s="186" t="s">
        <v>222</v>
      </c>
      <c r="Q16" s="186"/>
      <c r="R16" s="186"/>
      <c r="S16" s="186"/>
      <c r="T16" s="186"/>
    </row>
    <row r="17" spans="2:12" ht="57" customHeight="1">
      <c r="B17" s="142" t="s">
        <v>76</v>
      </c>
      <c r="C17" s="142"/>
      <c r="D17" s="142"/>
      <c r="E17" s="142"/>
      <c r="F17" s="142"/>
      <c r="G17" s="142"/>
      <c r="H17" s="142"/>
      <c r="I17" s="142"/>
      <c r="J17" s="142"/>
      <c r="K17" s="142"/>
      <c r="L17" s="142"/>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dimension ref="B2:M13"/>
  <sheetViews>
    <sheetView workbookViewId="0">
      <selection activeCell="D20" sqref="D20"/>
    </sheetView>
  </sheetViews>
  <sheetFormatPr defaultRowHeight="15"/>
  <cols>
    <col min="3" max="3" width="57.42578125" customWidth="1"/>
  </cols>
  <sheetData>
    <row r="2" spans="2:13" ht="25.5" customHeight="1">
      <c r="B2" s="150" t="s">
        <v>35</v>
      </c>
      <c r="C2" s="150"/>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18">
      <c r="B5" s="140" t="s">
        <v>537</v>
      </c>
      <c r="C5" s="140"/>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29.25" customHeight="1">
      <c r="B9" s="35">
        <v>1</v>
      </c>
      <c r="C9" s="66" t="s">
        <v>538</v>
      </c>
    </row>
    <row r="10" spans="2:13" ht="31.5" customHeight="1">
      <c r="B10" s="35">
        <v>2</v>
      </c>
      <c r="C10" s="29" t="s">
        <v>539</v>
      </c>
    </row>
    <row r="11" spans="2:13" ht="32.25" customHeight="1">
      <c r="B11" s="35">
        <v>3</v>
      </c>
      <c r="C11" s="28" t="s">
        <v>540</v>
      </c>
    </row>
    <row r="12" spans="2:13" ht="32.25" customHeight="1">
      <c r="B12" s="35">
        <v>4</v>
      </c>
      <c r="C12" s="29" t="s">
        <v>541</v>
      </c>
    </row>
    <row r="13" spans="2:13" ht="33.75" customHeight="1">
      <c r="B13" s="35">
        <v>5</v>
      </c>
      <c r="C13" s="29" t="s">
        <v>542</v>
      </c>
    </row>
  </sheetData>
  <mergeCells count="3">
    <mergeCell ref="B2:C2"/>
    <mergeCell ref="B5:C5"/>
    <mergeCell ref="E2:M8"/>
  </mergeCell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dimension ref="B2:T17"/>
  <sheetViews>
    <sheetView topLeftCell="A4" workbookViewId="0">
      <selection activeCell="C12" sqref="C12:O12"/>
    </sheetView>
  </sheetViews>
  <sheetFormatPr defaultRowHeight="15"/>
  <cols>
    <col min="18" max="18" width="18.85546875" customWidth="1"/>
  </cols>
  <sheetData>
    <row r="2" spans="2:20" ht="25.5">
      <c r="B2" s="170" t="s">
        <v>44</v>
      </c>
      <c r="C2" s="170"/>
      <c r="D2" s="170"/>
      <c r="E2" s="170"/>
      <c r="F2" s="170"/>
      <c r="G2" s="170"/>
      <c r="H2" s="170"/>
      <c r="I2" s="170"/>
      <c r="J2" s="170"/>
      <c r="K2" s="170"/>
      <c r="L2" s="170"/>
      <c r="M2" s="170"/>
      <c r="N2" s="170"/>
      <c r="O2" s="170"/>
    </row>
    <row r="3" spans="2:20" ht="20.25">
      <c r="B3" s="171" t="s">
        <v>543</v>
      </c>
      <c r="C3" s="171"/>
      <c r="D3" s="171"/>
      <c r="E3" s="171"/>
      <c r="F3" s="171"/>
      <c r="G3" s="171"/>
      <c r="H3" s="171"/>
      <c r="I3" s="171"/>
      <c r="J3" s="171"/>
      <c r="K3" s="171"/>
      <c r="L3" s="171"/>
      <c r="M3" s="171"/>
      <c r="N3" s="171"/>
      <c r="O3" s="171"/>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2</v>
      </c>
      <c r="E6" s="19">
        <v>2</v>
      </c>
      <c r="F6" s="19">
        <v>1</v>
      </c>
      <c r="G6" s="19"/>
      <c r="H6" s="19">
        <v>2</v>
      </c>
      <c r="I6" s="19"/>
      <c r="J6" s="19"/>
      <c r="K6" s="19"/>
      <c r="L6" s="19"/>
      <c r="M6" s="19"/>
      <c r="N6" s="19"/>
      <c r="O6" s="19">
        <v>2</v>
      </c>
    </row>
    <row r="7" spans="2:20">
      <c r="B7" s="18" t="s">
        <v>60</v>
      </c>
      <c r="C7" s="19">
        <v>3</v>
      </c>
      <c r="D7" s="19">
        <v>3</v>
      </c>
      <c r="E7" s="19">
        <v>2</v>
      </c>
      <c r="F7" s="19">
        <v>1</v>
      </c>
      <c r="G7" s="19"/>
      <c r="H7" s="19">
        <v>2</v>
      </c>
      <c r="I7" s="19"/>
      <c r="J7" s="19"/>
      <c r="K7" s="19"/>
      <c r="L7" s="19"/>
      <c r="M7" s="19"/>
      <c r="N7" s="19"/>
      <c r="O7" s="19">
        <v>3</v>
      </c>
      <c r="Q7" s="18" t="s">
        <v>61</v>
      </c>
      <c r="R7" s="18" t="s">
        <v>62</v>
      </c>
    </row>
    <row r="8" spans="2:20">
      <c r="B8" s="18" t="s">
        <v>63</v>
      </c>
      <c r="C8" s="19">
        <v>3</v>
      </c>
      <c r="D8" s="19">
        <v>3</v>
      </c>
      <c r="E8" s="19">
        <v>3</v>
      </c>
      <c r="F8" s="19">
        <v>1</v>
      </c>
      <c r="G8" s="19"/>
      <c r="H8" s="19">
        <v>3</v>
      </c>
      <c r="I8" s="19"/>
      <c r="J8" s="19">
        <v>2</v>
      </c>
      <c r="K8" s="19"/>
      <c r="L8" s="19">
        <v>2</v>
      </c>
      <c r="M8" s="19"/>
      <c r="N8" s="19"/>
      <c r="O8" s="19">
        <v>3</v>
      </c>
      <c r="Q8" s="21"/>
      <c r="R8" s="22" t="s">
        <v>64</v>
      </c>
    </row>
    <row r="9" spans="2:20">
      <c r="B9" s="18" t="s">
        <v>65</v>
      </c>
      <c r="C9" s="19">
        <v>3</v>
      </c>
      <c r="D9" s="19">
        <v>3</v>
      </c>
      <c r="E9" s="19">
        <v>3</v>
      </c>
      <c r="F9" s="19">
        <v>1</v>
      </c>
      <c r="G9" s="19"/>
      <c r="H9" s="19">
        <v>3</v>
      </c>
      <c r="I9" s="19"/>
      <c r="J9" s="19">
        <v>2</v>
      </c>
      <c r="K9" s="19">
        <v>2</v>
      </c>
      <c r="L9" s="19"/>
      <c r="M9" s="19"/>
      <c r="N9" s="19"/>
      <c r="O9" s="19">
        <v>3</v>
      </c>
      <c r="Q9" s="21">
        <v>1</v>
      </c>
      <c r="R9" s="22" t="s">
        <v>66</v>
      </c>
    </row>
    <row r="10" spans="2:20">
      <c r="B10" s="18" t="s">
        <v>67</v>
      </c>
      <c r="C10" s="19">
        <v>3</v>
      </c>
      <c r="D10" s="19">
        <v>3</v>
      </c>
      <c r="E10" s="19">
        <v>3</v>
      </c>
      <c r="F10" s="19">
        <v>1</v>
      </c>
      <c r="G10" s="19"/>
      <c r="H10" s="19">
        <v>3</v>
      </c>
      <c r="I10" s="19">
        <v>1</v>
      </c>
      <c r="J10" s="19">
        <v>1</v>
      </c>
      <c r="K10" s="19"/>
      <c r="L10" s="19">
        <v>2</v>
      </c>
      <c r="M10" s="19"/>
      <c r="N10" s="19"/>
      <c r="O10" s="19">
        <v>3</v>
      </c>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 t="shared" ref="C12:L12" si="0">IFERROR(AVERAGEIF(C6:C10,"&lt;&gt;0"),"")</f>
        <v>3</v>
      </c>
      <c r="D12" s="24">
        <f t="shared" si="0"/>
        <v>2.8</v>
      </c>
      <c r="E12" s="24">
        <f t="shared" si="0"/>
        <v>2.6</v>
      </c>
      <c r="F12" s="24">
        <f t="shared" si="0"/>
        <v>1</v>
      </c>
      <c r="G12" s="24" t="str">
        <f t="shared" si="0"/>
        <v/>
      </c>
      <c r="H12" s="24">
        <f t="shared" si="0"/>
        <v>2.6</v>
      </c>
      <c r="I12" s="24">
        <f t="shared" si="0"/>
        <v>1</v>
      </c>
      <c r="J12" s="24">
        <f t="shared" si="0"/>
        <v>1.6666666666666667</v>
      </c>
      <c r="K12" s="24">
        <f t="shared" si="0"/>
        <v>2</v>
      </c>
      <c r="L12" s="24">
        <f t="shared" si="0"/>
        <v>2</v>
      </c>
      <c r="M12" s="24" t="str">
        <f>IFERROR(AVERAGEIF(M6:M11,"&lt;&gt;0"),"")</f>
        <v/>
      </c>
      <c r="N12" s="24" t="str">
        <f t="shared" ref="N12:O12" si="1">IFERROR(AVERAGEIF(N6:N11,"&lt;&gt;0"),"")</f>
        <v/>
      </c>
      <c r="O12" s="24">
        <f t="shared" si="1"/>
        <v>2.8</v>
      </c>
    </row>
    <row r="15" spans="2:20" ht="56.25" customHeight="1">
      <c r="B15" s="131" t="s">
        <v>72</v>
      </c>
      <c r="C15" s="131"/>
      <c r="D15" s="131"/>
      <c r="E15" s="131"/>
      <c r="F15" s="131"/>
      <c r="G15" s="131"/>
      <c r="H15" s="131"/>
      <c r="I15" s="131"/>
      <c r="J15" s="131"/>
      <c r="K15" s="131"/>
      <c r="L15" s="131"/>
      <c r="P15" s="172" t="s">
        <v>378</v>
      </c>
      <c r="Q15" s="172"/>
      <c r="R15" s="172"/>
      <c r="S15" s="172"/>
      <c r="T15" s="172"/>
    </row>
    <row r="16" spans="2:20" ht="71.25" customHeight="1">
      <c r="B16" s="131" t="s">
        <v>74</v>
      </c>
      <c r="C16" s="131"/>
      <c r="D16" s="131"/>
      <c r="E16" s="131"/>
      <c r="F16" s="131"/>
      <c r="G16" s="131"/>
      <c r="H16" s="131"/>
      <c r="I16" s="131"/>
      <c r="J16" s="131"/>
      <c r="K16" s="131"/>
      <c r="L16" s="131"/>
      <c r="P16" s="173" t="s">
        <v>379</v>
      </c>
      <c r="Q16" s="173"/>
      <c r="R16" s="173"/>
      <c r="S16" s="173"/>
      <c r="T16" s="173"/>
    </row>
    <row r="17" spans="2:12" ht="55.5" customHeight="1">
      <c r="B17" s="142" t="s">
        <v>76</v>
      </c>
      <c r="C17" s="142"/>
      <c r="D17" s="142"/>
      <c r="E17" s="142"/>
      <c r="F17" s="142"/>
      <c r="G17" s="142"/>
      <c r="H17" s="142"/>
      <c r="I17" s="142"/>
      <c r="J17" s="142"/>
      <c r="K17" s="142"/>
      <c r="L17" s="142"/>
    </row>
  </sheetData>
  <mergeCells count="7">
    <mergeCell ref="B2:O2"/>
    <mergeCell ref="B3:O3"/>
    <mergeCell ref="P15:T15"/>
    <mergeCell ref="P16:T16"/>
    <mergeCell ref="B17:L17"/>
    <mergeCell ref="B15:L15"/>
    <mergeCell ref="B16:L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dimension ref="B2:M13"/>
  <sheetViews>
    <sheetView workbookViewId="0">
      <selection activeCell="C13" sqref="C13"/>
    </sheetView>
  </sheetViews>
  <sheetFormatPr defaultRowHeight="15"/>
  <cols>
    <col min="3" max="3" width="53.7109375" customWidth="1"/>
  </cols>
  <sheetData>
    <row r="2" spans="2:13" ht="25.5">
      <c r="B2" s="150" t="s">
        <v>35</v>
      </c>
      <c r="C2" s="150"/>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40.5" customHeight="1">
      <c r="B5" s="149" t="s">
        <v>544</v>
      </c>
      <c r="C5" s="149"/>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24.75" customHeight="1">
      <c r="B9" s="35">
        <v>1</v>
      </c>
      <c r="C9" s="29" t="s">
        <v>545</v>
      </c>
    </row>
    <row r="10" spans="2:13" ht="22.5" customHeight="1">
      <c r="B10" s="35">
        <v>2</v>
      </c>
      <c r="C10" s="28" t="s">
        <v>546</v>
      </c>
    </row>
    <row r="11" spans="2:13" ht="16.5" customHeight="1">
      <c r="B11" s="35">
        <v>3</v>
      </c>
      <c r="C11" s="29" t="s">
        <v>547</v>
      </c>
    </row>
    <row r="12" spans="2:13" ht="18" customHeight="1">
      <c r="B12" s="35">
        <v>4</v>
      </c>
      <c r="C12" s="29" t="s">
        <v>548</v>
      </c>
    </row>
    <row r="13" spans="2:13" ht="18.75">
      <c r="B13" s="35">
        <v>5</v>
      </c>
      <c r="C13" s="29" t="s">
        <v>549</v>
      </c>
    </row>
  </sheetData>
  <mergeCells count="3">
    <mergeCell ref="B2:C2"/>
    <mergeCell ref="E2:M8"/>
    <mergeCell ref="B5:C5"/>
  </mergeCell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dimension ref="B2:T17"/>
  <sheetViews>
    <sheetView topLeftCell="A4" workbookViewId="0">
      <selection activeCell="C12" sqref="C12:O12"/>
    </sheetView>
  </sheetViews>
  <sheetFormatPr defaultRowHeight="15"/>
  <cols>
    <col min="18" max="18" width="18.42578125" customWidth="1"/>
  </cols>
  <sheetData>
    <row r="2" spans="2:20" ht="25.5">
      <c r="B2" s="170" t="s">
        <v>44</v>
      </c>
      <c r="C2" s="170"/>
      <c r="D2" s="170"/>
      <c r="E2" s="170"/>
      <c r="F2" s="170"/>
      <c r="G2" s="170"/>
      <c r="H2" s="170"/>
      <c r="I2" s="170"/>
      <c r="J2" s="170"/>
      <c r="K2" s="170"/>
      <c r="L2" s="170"/>
      <c r="M2" s="170"/>
      <c r="N2" s="170"/>
      <c r="O2" s="170"/>
    </row>
    <row r="3" spans="2:20" ht="20.25">
      <c r="B3" s="171" t="s">
        <v>550</v>
      </c>
      <c r="C3" s="171"/>
      <c r="D3" s="171"/>
      <c r="E3" s="171"/>
      <c r="F3" s="171"/>
      <c r="G3" s="171"/>
      <c r="H3" s="171"/>
      <c r="I3" s="171"/>
      <c r="J3" s="171"/>
      <c r="K3" s="171"/>
      <c r="L3" s="171"/>
      <c r="M3" s="171"/>
      <c r="N3" s="171"/>
      <c r="O3" s="171"/>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2</v>
      </c>
      <c r="F6" s="19">
        <v>3</v>
      </c>
      <c r="G6" s="19">
        <v>2</v>
      </c>
      <c r="H6" s="19">
        <v>3</v>
      </c>
      <c r="I6" s="19"/>
      <c r="J6" s="19">
        <v>2</v>
      </c>
      <c r="K6" s="19">
        <v>2</v>
      </c>
      <c r="L6" s="19">
        <v>2</v>
      </c>
      <c r="M6" s="19"/>
      <c r="N6" s="19"/>
      <c r="O6" s="19">
        <v>3</v>
      </c>
    </row>
    <row r="7" spans="2:20">
      <c r="B7" s="18" t="s">
        <v>60</v>
      </c>
      <c r="C7" s="19">
        <v>3</v>
      </c>
      <c r="D7" s="19">
        <v>3</v>
      </c>
      <c r="E7" s="19">
        <v>3</v>
      </c>
      <c r="F7" s="19">
        <v>1</v>
      </c>
      <c r="G7" s="19">
        <v>2</v>
      </c>
      <c r="H7" s="19">
        <v>3</v>
      </c>
      <c r="I7" s="19"/>
      <c r="J7" s="19">
        <v>2</v>
      </c>
      <c r="K7" s="19">
        <v>2</v>
      </c>
      <c r="L7" s="19">
        <v>2</v>
      </c>
      <c r="M7" s="19"/>
      <c r="N7" s="19"/>
      <c r="O7" s="19">
        <v>3</v>
      </c>
      <c r="Q7" s="18" t="s">
        <v>61</v>
      </c>
      <c r="R7" s="18" t="s">
        <v>62</v>
      </c>
    </row>
    <row r="8" spans="2:20">
      <c r="B8" s="18" t="s">
        <v>63</v>
      </c>
      <c r="C8" s="19">
        <v>3</v>
      </c>
      <c r="D8" s="19">
        <v>1</v>
      </c>
      <c r="E8" s="19">
        <v>1</v>
      </c>
      <c r="F8" s="19">
        <v>1</v>
      </c>
      <c r="G8" s="19"/>
      <c r="H8" s="19">
        <v>2</v>
      </c>
      <c r="I8" s="19"/>
      <c r="J8" s="19">
        <v>1</v>
      </c>
      <c r="K8" s="19"/>
      <c r="L8" s="19"/>
      <c r="M8" s="19"/>
      <c r="N8" s="19"/>
      <c r="O8" s="19">
        <v>3</v>
      </c>
      <c r="Q8" s="21"/>
      <c r="R8" s="22" t="s">
        <v>64</v>
      </c>
    </row>
    <row r="9" spans="2:20">
      <c r="B9" s="18" t="s">
        <v>65</v>
      </c>
      <c r="C9" s="19">
        <v>3</v>
      </c>
      <c r="D9" s="19">
        <v>1</v>
      </c>
      <c r="E9" s="19">
        <v>1</v>
      </c>
      <c r="F9" s="19">
        <v>1</v>
      </c>
      <c r="G9" s="19"/>
      <c r="H9" s="19">
        <v>2</v>
      </c>
      <c r="I9" s="19"/>
      <c r="J9" s="19">
        <v>1</v>
      </c>
      <c r="K9" s="19">
        <v>1</v>
      </c>
      <c r="L9" s="19"/>
      <c r="M9" s="19"/>
      <c r="N9" s="19"/>
      <c r="O9" s="19">
        <v>3</v>
      </c>
      <c r="Q9" s="21">
        <v>1</v>
      </c>
      <c r="R9" s="22" t="s">
        <v>66</v>
      </c>
    </row>
    <row r="10" spans="2:20">
      <c r="B10" s="18" t="s">
        <v>67</v>
      </c>
      <c r="C10" s="19"/>
      <c r="D10" s="19">
        <v>1</v>
      </c>
      <c r="E10" s="19">
        <v>1</v>
      </c>
      <c r="F10" s="19">
        <v>1</v>
      </c>
      <c r="G10" s="19"/>
      <c r="H10" s="19">
        <v>2</v>
      </c>
      <c r="I10" s="19"/>
      <c r="J10" s="19">
        <v>1</v>
      </c>
      <c r="K10" s="19">
        <v>1</v>
      </c>
      <c r="L10" s="19"/>
      <c r="M10" s="19"/>
      <c r="N10" s="19"/>
      <c r="O10" s="19">
        <v>3</v>
      </c>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 t="shared" ref="C12:L12" si="0">IFERROR(AVERAGEIF(C6:C10,"&lt;&gt;0"),"")</f>
        <v>3</v>
      </c>
      <c r="D12" s="24">
        <f t="shared" si="0"/>
        <v>1.8</v>
      </c>
      <c r="E12" s="24">
        <f t="shared" si="0"/>
        <v>1.6</v>
      </c>
      <c r="F12" s="24">
        <f t="shared" si="0"/>
        <v>1.4</v>
      </c>
      <c r="G12" s="24">
        <f t="shared" si="0"/>
        <v>2</v>
      </c>
      <c r="H12" s="24">
        <f t="shared" si="0"/>
        <v>2.4</v>
      </c>
      <c r="I12" s="24" t="str">
        <f t="shared" si="0"/>
        <v/>
      </c>
      <c r="J12" s="24">
        <f t="shared" si="0"/>
        <v>1.4</v>
      </c>
      <c r="K12" s="24">
        <f t="shared" si="0"/>
        <v>1.5</v>
      </c>
      <c r="L12" s="24">
        <f t="shared" si="0"/>
        <v>2</v>
      </c>
      <c r="M12" s="24" t="str">
        <f>IFERROR(AVERAGEIF(M6:M11,"&lt;&gt;0"),"")</f>
        <v/>
      </c>
      <c r="N12" s="24" t="str">
        <f t="shared" ref="N12:O12" si="1">IFERROR(AVERAGEIF(N6:N11,"&lt;&gt;0"),"")</f>
        <v/>
      </c>
      <c r="O12" s="24">
        <f t="shared" si="1"/>
        <v>3</v>
      </c>
    </row>
    <row r="15" spans="2:20" ht="70.5" customHeight="1">
      <c r="B15" s="131" t="s">
        <v>72</v>
      </c>
      <c r="C15" s="131"/>
      <c r="D15" s="131"/>
      <c r="E15" s="131"/>
      <c r="F15" s="131"/>
      <c r="G15" s="131"/>
      <c r="H15" s="131"/>
      <c r="I15" s="131"/>
      <c r="J15" s="131"/>
      <c r="K15" s="131"/>
      <c r="L15" s="131"/>
      <c r="P15" s="172" t="s">
        <v>378</v>
      </c>
      <c r="Q15" s="172"/>
      <c r="R15" s="172"/>
      <c r="S15" s="172"/>
      <c r="T15" s="172"/>
    </row>
    <row r="16" spans="2:20" ht="84" customHeight="1">
      <c r="B16" s="131" t="s">
        <v>74</v>
      </c>
      <c r="C16" s="131"/>
      <c r="D16" s="131"/>
      <c r="E16" s="131"/>
      <c r="F16" s="131"/>
      <c r="G16" s="131"/>
      <c r="H16" s="131"/>
      <c r="I16" s="131"/>
      <c r="J16" s="131"/>
      <c r="K16" s="131"/>
      <c r="L16" s="131"/>
      <c r="P16" s="173" t="s">
        <v>379</v>
      </c>
      <c r="Q16" s="173"/>
      <c r="R16" s="173"/>
      <c r="S16" s="173"/>
      <c r="T16" s="173"/>
    </row>
    <row r="17" spans="2:12" ht="49.5" customHeight="1">
      <c r="B17" s="142" t="s">
        <v>76</v>
      </c>
      <c r="C17" s="142"/>
      <c r="D17" s="142"/>
      <c r="E17" s="142"/>
      <c r="F17" s="142"/>
      <c r="G17" s="142"/>
      <c r="H17" s="142"/>
      <c r="I17" s="142"/>
      <c r="J17" s="142"/>
      <c r="K17" s="142"/>
      <c r="L17" s="142"/>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dimension ref="B2:N11"/>
  <sheetViews>
    <sheetView workbookViewId="0">
      <selection activeCell="A12" sqref="A12:XFD12"/>
    </sheetView>
  </sheetViews>
  <sheetFormatPr defaultRowHeight="15"/>
  <cols>
    <col min="3" max="3" width="58"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199</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50.25" customHeight="1">
      <c r="B8" s="35">
        <v>1</v>
      </c>
      <c r="C8" s="29" t="s">
        <v>200</v>
      </c>
      <c r="F8" s="141"/>
      <c r="G8" s="141"/>
      <c r="H8" s="141"/>
      <c r="I8" s="141"/>
      <c r="J8" s="141"/>
      <c r="K8" s="141"/>
      <c r="L8" s="141"/>
      <c r="M8" s="141"/>
      <c r="N8" s="141"/>
    </row>
    <row r="9" spans="2:14" ht="63.75" customHeight="1">
      <c r="B9" s="35">
        <v>2</v>
      </c>
      <c r="C9" s="29" t="s">
        <v>201</v>
      </c>
    </row>
    <row r="10" spans="2:14" ht="39" customHeight="1">
      <c r="B10" s="35">
        <v>3</v>
      </c>
      <c r="C10" s="29" t="s">
        <v>202</v>
      </c>
    </row>
    <row r="11" spans="2:14" ht="50.25" customHeight="1">
      <c r="B11" s="35">
        <v>4</v>
      </c>
      <c r="C11" s="29" t="s">
        <v>203</v>
      </c>
    </row>
  </sheetData>
  <mergeCells count="3">
    <mergeCell ref="B2:C2"/>
    <mergeCell ref="F2:N8"/>
    <mergeCell ref="B5:C5"/>
  </mergeCell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dimension ref="B2:M12"/>
  <sheetViews>
    <sheetView topLeftCell="A2" workbookViewId="0">
      <selection activeCell="B2" sqref="B2:M13"/>
    </sheetView>
  </sheetViews>
  <sheetFormatPr defaultRowHeight="15"/>
  <cols>
    <col min="3" max="3" width="63.7109375" customWidth="1"/>
  </cols>
  <sheetData>
    <row r="2" spans="2:13" ht="25.5">
      <c r="B2" s="150" t="s">
        <v>35</v>
      </c>
      <c r="C2" s="150"/>
    </row>
    <row r="3" spans="2:13" ht="15" customHeight="1">
      <c r="E3" s="141" t="s">
        <v>42</v>
      </c>
      <c r="F3" s="141"/>
      <c r="G3" s="141"/>
      <c r="H3" s="141"/>
      <c r="I3" s="141"/>
      <c r="J3" s="141"/>
      <c r="K3" s="141"/>
      <c r="L3" s="141"/>
      <c r="M3" s="141"/>
    </row>
    <row r="4" spans="2:13">
      <c r="E4" s="141"/>
      <c r="F4" s="141"/>
      <c r="G4" s="141"/>
      <c r="H4" s="141"/>
      <c r="I4" s="141"/>
      <c r="J4" s="141"/>
      <c r="K4" s="141"/>
      <c r="L4" s="141"/>
      <c r="M4" s="141"/>
    </row>
    <row r="5" spans="2:13" ht="18">
      <c r="B5" s="140" t="s">
        <v>551</v>
      </c>
      <c r="C5" s="140"/>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26.25" customHeight="1">
      <c r="B9" s="35">
        <v>1</v>
      </c>
      <c r="C9" s="66" t="s">
        <v>552</v>
      </c>
      <c r="E9" s="141"/>
      <c r="F9" s="141"/>
      <c r="G9" s="141"/>
      <c r="H9" s="141"/>
      <c r="I9" s="141"/>
      <c r="J9" s="141"/>
      <c r="K9" s="141"/>
      <c r="L9" s="141"/>
      <c r="M9" s="141"/>
    </row>
    <row r="10" spans="2:13" ht="34.5" customHeight="1">
      <c r="B10" s="35">
        <v>2</v>
      </c>
      <c r="C10" s="29" t="s">
        <v>553</v>
      </c>
    </row>
    <row r="11" spans="2:13" ht="25.5" customHeight="1">
      <c r="B11" s="35">
        <v>3</v>
      </c>
      <c r="C11" s="29" t="s">
        <v>554</v>
      </c>
    </row>
    <row r="12" spans="2:13" ht="44.25" customHeight="1">
      <c r="B12" s="35">
        <v>4</v>
      </c>
      <c r="C12" s="29" t="s">
        <v>555</v>
      </c>
    </row>
  </sheetData>
  <mergeCells count="3">
    <mergeCell ref="B2:C2"/>
    <mergeCell ref="B5:C5"/>
    <mergeCell ref="E3:M9"/>
  </mergeCells>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dimension ref="B2:T17"/>
  <sheetViews>
    <sheetView topLeftCell="A6" workbookViewId="0">
      <selection activeCell="C12" sqref="C12:O12"/>
    </sheetView>
  </sheetViews>
  <sheetFormatPr defaultRowHeight="15"/>
  <cols>
    <col min="18" max="18" width="18.5703125" customWidth="1"/>
  </cols>
  <sheetData>
    <row r="2" spans="2:20" ht="21.75">
      <c r="B2" s="187" t="s">
        <v>44</v>
      </c>
      <c r="C2" s="187"/>
      <c r="D2" s="187"/>
      <c r="E2" s="187"/>
      <c r="F2" s="187"/>
      <c r="G2" s="187"/>
      <c r="H2" s="187"/>
      <c r="I2" s="187"/>
      <c r="J2" s="187"/>
      <c r="K2" s="187"/>
      <c r="L2" s="187"/>
      <c r="M2" s="187"/>
      <c r="N2" s="187"/>
      <c r="O2" s="187"/>
    </row>
    <row r="3" spans="2:20" ht="20.25">
      <c r="B3" s="171" t="s">
        <v>556</v>
      </c>
      <c r="C3" s="171"/>
      <c r="D3" s="171"/>
      <c r="E3" s="171"/>
      <c r="F3" s="171"/>
      <c r="G3" s="171"/>
      <c r="H3" s="171"/>
      <c r="I3" s="171"/>
      <c r="J3" s="171"/>
      <c r="K3" s="171"/>
      <c r="L3" s="171"/>
      <c r="M3" s="171"/>
      <c r="N3" s="171"/>
      <c r="O3" s="171"/>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2</v>
      </c>
      <c r="E6" s="19">
        <v>2</v>
      </c>
      <c r="F6" s="19">
        <v>1</v>
      </c>
      <c r="G6" s="19"/>
      <c r="H6" s="19"/>
      <c r="I6" s="19">
        <v>1</v>
      </c>
      <c r="J6" s="19"/>
      <c r="K6" s="19"/>
      <c r="L6" s="19"/>
      <c r="M6" s="19"/>
      <c r="N6" s="19"/>
      <c r="O6" s="19">
        <v>3</v>
      </c>
    </row>
    <row r="7" spans="2:20">
      <c r="B7" s="18" t="s">
        <v>60</v>
      </c>
      <c r="C7" s="19">
        <v>3</v>
      </c>
      <c r="D7" s="19">
        <v>3</v>
      </c>
      <c r="E7" s="19">
        <v>3</v>
      </c>
      <c r="F7" s="19">
        <v>1</v>
      </c>
      <c r="G7" s="19"/>
      <c r="H7" s="19"/>
      <c r="I7" s="19">
        <v>2</v>
      </c>
      <c r="J7" s="19"/>
      <c r="K7" s="19"/>
      <c r="L7" s="19"/>
      <c r="M7" s="19"/>
      <c r="N7" s="19"/>
      <c r="O7" s="19">
        <v>3</v>
      </c>
      <c r="Q7" s="18" t="s">
        <v>61</v>
      </c>
      <c r="R7" s="18" t="s">
        <v>62</v>
      </c>
    </row>
    <row r="8" spans="2:20">
      <c r="B8" s="18" t="s">
        <v>63</v>
      </c>
      <c r="C8" s="19">
        <v>2</v>
      </c>
      <c r="D8" s="19">
        <v>3</v>
      </c>
      <c r="E8" s="19">
        <v>2</v>
      </c>
      <c r="F8" s="19">
        <v>1</v>
      </c>
      <c r="G8" s="19"/>
      <c r="H8" s="19"/>
      <c r="I8" s="19">
        <v>2</v>
      </c>
      <c r="J8" s="19">
        <v>2</v>
      </c>
      <c r="K8" s="19">
        <v>2</v>
      </c>
      <c r="L8" s="19"/>
      <c r="M8" s="19"/>
      <c r="N8" s="19"/>
      <c r="O8" s="19">
        <v>3</v>
      </c>
      <c r="Q8" s="21"/>
      <c r="R8" s="22" t="s">
        <v>64</v>
      </c>
    </row>
    <row r="9" spans="2:20">
      <c r="B9" s="18" t="s">
        <v>65</v>
      </c>
      <c r="C9" s="19">
        <v>2</v>
      </c>
      <c r="D9" s="19">
        <v>3</v>
      </c>
      <c r="E9" s="19">
        <v>2</v>
      </c>
      <c r="F9" s="19">
        <v>1</v>
      </c>
      <c r="G9" s="19"/>
      <c r="H9" s="19"/>
      <c r="I9" s="19">
        <v>2</v>
      </c>
      <c r="J9" s="19">
        <v>2</v>
      </c>
      <c r="K9" s="19"/>
      <c r="L9" s="19"/>
      <c r="M9" s="19"/>
      <c r="N9" s="19"/>
      <c r="O9" s="19">
        <v>3</v>
      </c>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 t="shared" ref="C12:L12" si="0">IFERROR(AVERAGEIF(C6:C10,"&lt;&gt;0"),"")</f>
        <v>2.5</v>
      </c>
      <c r="D12" s="24">
        <f t="shared" si="0"/>
        <v>2.75</v>
      </c>
      <c r="E12" s="24">
        <f t="shared" si="0"/>
        <v>2.25</v>
      </c>
      <c r="F12" s="24">
        <f t="shared" si="0"/>
        <v>1</v>
      </c>
      <c r="G12" s="24" t="str">
        <f t="shared" si="0"/>
        <v/>
      </c>
      <c r="H12" s="24" t="str">
        <f t="shared" si="0"/>
        <v/>
      </c>
      <c r="I12" s="24">
        <f t="shared" si="0"/>
        <v>1.75</v>
      </c>
      <c r="J12" s="24">
        <f t="shared" si="0"/>
        <v>2</v>
      </c>
      <c r="K12" s="24">
        <f t="shared" si="0"/>
        <v>2</v>
      </c>
      <c r="L12" s="24" t="str">
        <f t="shared" si="0"/>
        <v/>
      </c>
      <c r="M12" s="24" t="str">
        <f>IFERROR(AVERAGEIF(M6:M11,"&lt;&gt;0"),"")</f>
        <v/>
      </c>
      <c r="N12" s="24" t="str">
        <f t="shared" ref="N12:O12" si="1">IFERROR(AVERAGEIF(N6:N11,"&lt;&gt;0"),"")</f>
        <v/>
      </c>
      <c r="O12" s="24">
        <f t="shared" si="1"/>
        <v>3</v>
      </c>
    </row>
    <row r="15" spans="2:20" s="37" customFormat="1" ht="57.75" customHeight="1">
      <c r="B15" s="131" t="s">
        <v>72</v>
      </c>
      <c r="C15" s="131"/>
      <c r="D15" s="131"/>
      <c r="E15" s="131"/>
      <c r="F15" s="131"/>
      <c r="G15" s="131"/>
      <c r="H15" s="131"/>
      <c r="I15" s="131"/>
      <c r="J15" s="131"/>
      <c r="K15" s="131"/>
      <c r="L15" s="131"/>
      <c r="P15" s="172" t="s">
        <v>378</v>
      </c>
      <c r="Q15" s="172"/>
      <c r="R15" s="172"/>
      <c r="S15" s="172"/>
      <c r="T15" s="172"/>
    </row>
    <row r="16" spans="2:20" ht="81" customHeight="1">
      <c r="B16" s="131" t="s">
        <v>74</v>
      </c>
      <c r="C16" s="131"/>
      <c r="D16" s="131"/>
      <c r="E16" s="131"/>
      <c r="F16" s="131"/>
      <c r="G16" s="131"/>
      <c r="H16" s="131"/>
      <c r="I16" s="131"/>
      <c r="J16" s="131"/>
      <c r="K16" s="131"/>
      <c r="L16" s="131"/>
      <c r="P16" s="173" t="s">
        <v>379</v>
      </c>
      <c r="Q16" s="173"/>
      <c r="R16" s="173"/>
      <c r="S16" s="173"/>
      <c r="T16" s="173"/>
    </row>
    <row r="17" spans="2:12" ht="55.5" customHeight="1">
      <c r="B17" s="142" t="s">
        <v>76</v>
      </c>
      <c r="C17" s="142"/>
      <c r="D17" s="142"/>
      <c r="E17" s="142"/>
      <c r="F17" s="142"/>
      <c r="G17" s="142"/>
      <c r="H17" s="142"/>
      <c r="I17" s="142"/>
      <c r="J17" s="142"/>
      <c r="K17" s="142"/>
      <c r="L17" s="142"/>
    </row>
  </sheetData>
  <mergeCells count="7">
    <mergeCell ref="B2:O2"/>
    <mergeCell ref="B3:O3"/>
    <mergeCell ref="P15:T15"/>
    <mergeCell ref="P16:T16"/>
    <mergeCell ref="B17:L17"/>
    <mergeCell ref="B15:L15"/>
    <mergeCell ref="B16:L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dimension ref="B2:M13"/>
  <sheetViews>
    <sheetView topLeftCell="A4" workbookViewId="0">
      <selection activeCell="C9" sqref="C9"/>
    </sheetView>
  </sheetViews>
  <sheetFormatPr defaultRowHeight="15"/>
  <cols>
    <col min="3" max="3" width="51.7109375" customWidth="1"/>
  </cols>
  <sheetData>
    <row r="2" spans="2:13" ht="25.5">
      <c r="B2" s="150" t="s">
        <v>35</v>
      </c>
      <c r="C2" s="150"/>
    </row>
    <row r="3" spans="2:13">
      <c r="E3" s="141" t="s">
        <v>42</v>
      </c>
      <c r="F3" s="141"/>
      <c r="G3" s="141"/>
      <c r="H3" s="141"/>
      <c r="I3" s="141"/>
      <c r="J3" s="141"/>
      <c r="K3" s="141"/>
      <c r="L3" s="141"/>
      <c r="M3" s="141"/>
    </row>
    <row r="4" spans="2:13">
      <c r="E4" s="141"/>
      <c r="F4" s="141"/>
      <c r="G4" s="141"/>
      <c r="H4" s="141"/>
      <c r="I4" s="141"/>
      <c r="J4" s="141"/>
      <c r="K4" s="141"/>
      <c r="L4" s="141"/>
      <c r="M4" s="141"/>
    </row>
    <row r="5" spans="2:13" ht="44.25" customHeight="1">
      <c r="B5" s="149" t="s">
        <v>557</v>
      </c>
      <c r="C5" s="149"/>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33">
      <c r="B9" s="35">
        <v>1</v>
      </c>
      <c r="C9" s="29" t="s">
        <v>558</v>
      </c>
      <c r="E9" s="141"/>
      <c r="F9" s="141"/>
      <c r="G9" s="141"/>
      <c r="H9" s="141"/>
      <c r="I9" s="141"/>
      <c r="J9" s="141"/>
      <c r="K9" s="141"/>
      <c r="L9" s="141"/>
      <c r="M9" s="141"/>
    </row>
    <row r="10" spans="2:13" ht="35.25" customHeight="1">
      <c r="B10" s="35">
        <v>2</v>
      </c>
      <c r="C10" s="29" t="s">
        <v>559</v>
      </c>
    </row>
    <row r="11" spans="2:13" ht="35.25" customHeight="1">
      <c r="B11" s="35">
        <v>3</v>
      </c>
      <c r="C11" s="29" t="s">
        <v>560</v>
      </c>
    </row>
    <row r="12" spans="2:13" ht="37.5" customHeight="1">
      <c r="B12" s="35">
        <v>4</v>
      </c>
      <c r="C12" s="29" t="s">
        <v>561</v>
      </c>
    </row>
    <row r="13" spans="2:13" ht="18.75">
      <c r="B13" s="35">
        <v>5</v>
      </c>
      <c r="C13" s="29" t="s">
        <v>562</v>
      </c>
    </row>
  </sheetData>
  <mergeCells count="3">
    <mergeCell ref="B2:C2"/>
    <mergeCell ref="E3:M9"/>
    <mergeCell ref="B5:C5"/>
  </mergeCells>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dimension ref="B2:T17"/>
  <sheetViews>
    <sheetView topLeftCell="A4" workbookViewId="0">
      <selection activeCell="C12" sqref="C12:O12"/>
    </sheetView>
  </sheetViews>
  <sheetFormatPr defaultRowHeight="15"/>
  <cols>
    <col min="18" max="18" width="18.140625" customWidth="1"/>
  </cols>
  <sheetData>
    <row r="2" spans="2:20" ht="21.75">
      <c r="B2" s="187" t="s">
        <v>44</v>
      </c>
      <c r="C2" s="187"/>
      <c r="D2" s="187"/>
      <c r="E2" s="187"/>
      <c r="F2" s="187"/>
      <c r="G2" s="187"/>
      <c r="H2" s="187"/>
      <c r="I2" s="187"/>
      <c r="J2" s="187"/>
      <c r="K2" s="187"/>
      <c r="L2" s="187"/>
      <c r="M2" s="187"/>
      <c r="N2" s="187"/>
      <c r="O2" s="187"/>
    </row>
    <row r="3" spans="2:20" ht="20.25">
      <c r="B3" s="171" t="s">
        <v>563</v>
      </c>
      <c r="C3" s="171"/>
      <c r="D3" s="171"/>
      <c r="E3" s="171"/>
      <c r="F3" s="171"/>
      <c r="G3" s="171"/>
      <c r="H3" s="171"/>
      <c r="I3" s="171"/>
      <c r="J3" s="171"/>
      <c r="K3" s="171"/>
      <c r="L3" s="171"/>
      <c r="M3" s="171"/>
      <c r="N3" s="171"/>
      <c r="O3" s="171"/>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2</v>
      </c>
      <c r="E6" s="19">
        <v>2</v>
      </c>
      <c r="F6" s="19">
        <v>2</v>
      </c>
      <c r="G6" s="19">
        <v>1</v>
      </c>
      <c r="H6" s="19">
        <v>2</v>
      </c>
      <c r="I6" s="19"/>
      <c r="J6" s="19">
        <v>2</v>
      </c>
      <c r="K6" s="19">
        <v>2</v>
      </c>
      <c r="L6" s="19"/>
      <c r="M6" s="19"/>
      <c r="N6" s="19"/>
      <c r="O6" s="19">
        <v>3</v>
      </c>
    </row>
    <row r="7" spans="2:20">
      <c r="B7" s="18" t="s">
        <v>60</v>
      </c>
      <c r="C7" s="19">
        <v>3</v>
      </c>
      <c r="D7" s="19">
        <v>2</v>
      </c>
      <c r="E7" s="19">
        <v>2</v>
      </c>
      <c r="F7" s="19">
        <v>2</v>
      </c>
      <c r="G7" s="19">
        <v>2</v>
      </c>
      <c r="H7" s="19">
        <v>3</v>
      </c>
      <c r="I7" s="19"/>
      <c r="J7" s="19">
        <v>3</v>
      </c>
      <c r="K7" s="19">
        <v>3</v>
      </c>
      <c r="L7" s="19"/>
      <c r="M7" s="19"/>
      <c r="N7" s="19"/>
      <c r="O7" s="19">
        <v>3</v>
      </c>
      <c r="Q7" s="18" t="s">
        <v>61</v>
      </c>
      <c r="R7" s="18" t="s">
        <v>62</v>
      </c>
    </row>
    <row r="8" spans="2:20">
      <c r="B8" s="18" t="s">
        <v>63</v>
      </c>
      <c r="C8" s="19">
        <v>3</v>
      </c>
      <c r="D8" s="19">
        <v>3</v>
      </c>
      <c r="E8" s="19">
        <v>3</v>
      </c>
      <c r="F8" s="19">
        <v>2</v>
      </c>
      <c r="G8" s="19">
        <v>2</v>
      </c>
      <c r="H8" s="19">
        <v>3</v>
      </c>
      <c r="I8" s="19"/>
      <c r="J8" s="19">
        <v>2</v>
      </c>
      <c r="K8" s="19">
        <v>3</v>
      </c>
      <c r="L8" s="19"/>
      <c r="M8" s="19"/>
      <c r="N8" s="19"/>
      <c r="O8" s="19">
        <v>3</v>
      </c>
      <c r="Q8" s="21"/>
      <c r="R8" s="22" t="s">
        <v>64</v>
      </c>
    </row>
    <row r="9" spans="2:20">
      <c r="B9" s="18" t="s">
        <v>65</v>
      </c>
      <c r="C9" s="19">
        <v>3</v>
      </c>
      <c r="D9" s="19">
        <v>3</v>
      </c>
      <c r="E9" s="19">
        <v>3</v>
      </c>
      <c r="F9" s="19">
        <v>2</v>
      </c>
      <c r="G9" s="19">
        <v>2</v>
      </c>
      <c r="H9" s="19">
        <v>3</v>
      </c>
      <c r="I9" s="19"/>
      <c r="J9" s="19">
        <v>2</v>
      </c>
      <c r="K9" s="19">
        <v>3</v>
      </c>
      <c r="L9" s="19"/>
      <c r="M9" s="19"/>
      <c r="N9" s="19"/>
      <c r="O9" s="19">
        <v>3</v>
      </c>
      <c r="Q9" s="21">
        <v>1</v>
      </c>
      <c r="R9" s="22" t="s">
        <v>66</v>
      </c>
    </row>
    <row r="10" spans="2:20">
      <c r="B10" s="18" t="s">
        <v>67</v>
      </c>
      <c r="C10" s="19">
        <v>3</v>
      </c>
      <c r="D10" s="19">
        <v>1</v>
      </c>
      <c r="E10" s="19">
        <v>3</v>
      </c>
      <c r="F10" s="19">
        <v>1</v>
      </c>
      <c r="G10" s="19">
        <v>1</v>
      </c>
      <c r="H10" s="19">
        <v>2</v>
      </c>
      <c r="I10" s="19"/>
      <c r="J10" s="19">
        <v>1</v>
      </c>
      <c r="K10" s="19">
        <v>1</v>
      </c>
      <c r="L10" s="19"/>
      <c r="M10" s="19"/>
      <c r="N10" s="19"/>
      <c r="O10" s="19">
        <v>3</v>
      </c>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 t="shared" ref="C12:L12" si="0">IFERROR(AVERAGEIF(C6:C10,"&lt;&gt;0"),"")</f>
        <v>3</v>
      </c>
      <c r="D12" s="24">
        <f t="shared" si="0"/>
        <v>2.2000000000000002</v>
      </c>
      <c r="E12" s="24">
        <f t="shared" si="0"/>
        <v>2.6</v>
      </c>
      <c r="F12" s="24">
        <f t="shared" si="0"/>
        <v>1.8</v>
      </c>
      <c r="G12" s="24">
        <f t="shared" si="0"/>
        <v>1.6</v>
      </c>
      <c r="H12" s="24">
        <f t="shared" si="0"/>
        <v>2.6</v>
      </c>
      <c r="I12" s="24" t="str">
        <f t="shared" si="0"/>
        <v/>
      </c>
      <c r="J12" s="24">
        <f t="shared" si="0"/>
        <v>2</v>
      </c>
      <c r="K12" s="24">
        <f t="shared" si="0"/>
        <v>2.4</v>
      </c>
      <c r="L12" s="24" t="str">
        <f t="shared" si="0"/>
        <v/>
      </c>
      <c r="M12" s="24" t="str">
        <f>IFERROR(AVERAGEIF(M6:M11,"&lt;&gt;0"),"")</f>
        <v/>
      </c>
      <c r="N12" s="24" t="str">
        <f t="shared" ref="N12:O12" si="1">IFERROR(AVERAGEIF(N6:N11,"&lt;&gt;0"),"")</f>
        <v/>
      </c>
      <c r="O12" s="24">
        <f t="shared" si="1"/>
        <v>3</v>
      </c>
    </row>
    <row r="15" spans="2:20" ht="51.75" customHeight="1">
      <c r="B15" s="131" t="s">
        <v>72</v>
      </c>
      <c r="C15" s="131"/>
      <c r="D15" s="131"/>
      <c r="E15" s="131"/>
      <c r="F15" s="131"/>
      <c r="G15" s="131"/>
      <c r="H15" s="131"/>
      <c r="I15" s="131"/>
      <c r="J15" s="131"/>
      <c r="K15" s="131"/>
      <c r="L15" s="131"/>
      <c r="M15" s="37"/>
      <c r="N15" s="37"/>
      <c r="O15" s="37"/>
      <c r="P15" s="172" t="s">
        <v>378</v>
      </c>
      <c r="Q15" s="172"/>
      <c r="R15" s="172"/>
      <c r="S15" s="172"/>
      <c r="T15" s="172"/>
    </row>
    <row r="16" spans="2:20" ht="72.75" customHeight="1">
      <c r="B16" s="131" t="s">
        <v>74</v>
      </c>
      <c r="C16" s="131"/>
      <c r="D16" s="131"/>
      <c r="E16" s="131"/>
      <c r="F16" s="131"/>
      <c r="G16" s="131"/>
      <c r="H16" s="131"/>
      <c r="I16" s="131"/>
      <c r="J16" s="131"/>
      <c r="K16" s="131"/>
      <c r="L16" s="131"/>
      <c r="P16" s="173" t="s">
        <v>379</v>
      </c>
      <c r="Q16" s="173"/>
      <c r="R16" s="173"/>
      <c r="S16" s="173"/>
      <c r="T16" s="173"/>
    </row>
    <row r="17" spans="2:12" ht="49.5" customHeight="1">
      <c r="B17" s="142" t="s">
        <v>76</v>
      </c>
      <c r="C17" s="142"/>
      <c r="D17" s="142"/>
      <c r="E17" s="142"/>
      <c r="F17" s="142"/>
      <c r="G17" s="142"/>
      <c r="H17" s="142"/>
      <c r="I17" s="142"/>
      <c r="J17" s="142"/>
      <c r="K17" s="142"/>
      <c r="L17" s="142"/>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dimension ref="B2:M14"/>
  <sheetViews>
    <sheetView workbookViewId="0">
      <selection activeCell="B2" sqref="B2:M15"/>
    </sheetView>
  </sheetViews>
  <sheetFormatPr defaultRowHeight="15"/>
  <cols>
    <col min="3" max="3" width="71.140625" customWidth="1"/>
  </cols>
  <sheetData>
    <row r="2" spans="2:13" ht="25.5" customHeight="1">
      <c r="B2" s="150" t="s">
        <v>35</v>
      </c>
      <c r="C2" s="150"/>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18">
      <c r="B5" s="140" t="s">
        <v>564</v>
      </c>
      <c r="C5" s="140"/>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18.75">
      <c r="B9" s="35">
        <v>1</v>
      </c>
      <c r="C9" s="29" t="s">
        <v>565</v>
      </c>
    </row>
    <row r="10" spans="2:13" ht="42" customHeight="1">
      <c r="B10" s="35">
        <v>2</v>
      </c>
      <c r="C10" s="29" t="s">
        <v>566</v>
      </c>
    </row>
    <row r="11" spans="2:13" ht="24.75" customHeight="1">
      <c r="B11" s="35">
        <v>3</v>
      </c>
      <c r="C11" s="28" t="s">
        <v>567</v>
      </c>
    </row>
    <row r="12" spans="2:13" ht="36.75" customHeight="1">
      <c r="B12" s="35">
        <v>4</v>
      </c>
      <c r="C12" s="29" t="s">
        <v>568</v>
      </c>
    </row>
    <row r="13" spans="2:13" ht="35.25" customHeight="1">
      <c r="B13" s="35">
        <v>5</v>
      </c>
      <c r="C13" s="28" t="s">
        <v>569</v>
      </c>
    </row>
    <row r="14" spans="2:13" ht="24" customHeight="1">
      <c r="B14" s="35">
        <v>6</v>
      </c>
      <c r="C14" s="66" t="s">
        <v>570</v>
      </c>
    </row>
  </sheetData>
  <mergeCells count="3">
    <mergeCell ref="B2:C2"/>
    <mergeCell ref="B5:C5"/>
    <mergeCell ref="E2:M8"/>
  </mergeCells>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dimension ref="B2:T17"/>
  <sheetViews>
    <sheetView topLeftCell="A6" workbookViewId="0">
      <selection activeCell="C12" sqref="C12:O12"/>
    </sheetView>
  </sheetViews>
  <sheetFormatPr defaultRowHeight="15"/>
  <cols>
    <col min="18" max="18" width="18.85546875" customWidth="1"/>
  </cols>
  <sheetData>
    <row r="2" spans="2:20" ht="25.5">
      <c r="B2" s="168" t="s">
        <v>44</v>
      </c>
      <c r="C2" s="168"/>
      <c r="D2" s="168"/>
      <c r="E2" s="168"/>
      <c r="F2" s="168"/>
      <c r="G2" s="168"/>
      <c r="H2" s="168"/>
      <c r="I2" s="168"/>
      <c r="J2" s="168"/>
      <c r="K2" s="168"/>
      <c r="L2" s="168"/>
      <c r="M2" s="168"/>
      <c r="N2" s="168"/>
      <c r="O2" s="168"/>
    </row>
    <row r="3" spans="2:20" ht="20.25">
      <c r="B3" s="171" t="s">
        <v>571</v>
      </c>
      <c r="C3" s="171"/>
      <c r="D3" s="171"/>
      <c r="E3" s="171"/>
      <c r="F3" s="171"/>
      <c r="G3" s="171"/>
      <c r="H3" s="171"/>
      <c r="I3" s="171"/>
      <c r="J3" s="171"/>
      <c r="K3" s="171"/>
      <c r="L3" s="171"/>
      <c r="M3" s="171"/>
      <c r="N3" s="171"/>
      <c r="O3" s="171"/>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2</v>
      </c>
      <c r="E6" s="19">
        <v>2</v>
      </c>
      <c r="F6" s="19">
        <v>1</v>
      </c>
      <c r="G6" s="19"/>
      <c r="H6" s="19">
        <v>1</v>
      </c>
      <c r="I6" s="19"/>
      <c r="J6" s="19"/>
      <c r="K6" s="19"/>
      <c r="L6" s="19"/>
      <c r="M6" s="19"/>
      <c r="N6" s="19"/>
      <c r="O6" s="19">
        <v>2</v>
      </c>
    </row>
    <row r="7" spans="2:20">
      <c r="B7" s="18" t="s">
        <v>60</v>
      </c>
      <c r="C7" s="19">
        <v>3</v>
      </c>
      <c r="D7" s="19">
        <v>2</v>
      </c>
      <c r="E7" s="19">
        <v>3</v>
      </c>
      <c r="F7" s="19">
        <v>1</v>
      </c>
      <c r="G7" s="19"/>
      <c r="H7" s="19">
        <v>2</v>
      </c>
      <c r="I7" s="19"/>
      <c r="J7" s="19">
        <v>1</v>
      </c>
      <c r="K7" s="19"/>
      <c r="L7" s="19"/>
      <c r="M7" s="19"/>
      <c r="N7" s="19"/>
      <c r="O7" s="19">
        <v>2</v>
      </c>
      <c r="Q7" s="18" t="s">
        <v>61</v>
      </c>
      <c r="R7" s="18" t="s">
        <v>62</v>
      </c>
    </row>
    <row r="8" spans="2:20">
      <c r="B8" s="18" t="s">
        <v>63</v>
      </c>
      <c r="C8" s="19">
        <v>3</v>
      </c>
      <c r="D8" s="19">
        <v>3</v>
      </c>
      <c r="E8" s="19">
        <v>3</v>
      </c>
      <c r="F8" s="19">
        <v>1</v>
      </c>
      <c r="G8" s="19"/>
      <c r="H8" s="19">
        <v>3</v>
      </c>
      <c r="I8" s="19"/>
      <c r="J8" s="19">
        <v>1</v>
      </c>
      <c r="K8" s="19"/>
      <c r="L8" s="19"/>
      <c r="M8" s="19"/>
      <c r="N8" s="19"/>
      <c r="O8" s="19">
        <v>2</v>
      </c>
      <c r="Q8" s="21"/>
      <c r="R8" s="22" t="s">
        <v>64</v>
      </c>
    </row>
    <row r="9" spans="2:20">
      <c r="B9" s="18" t="s">
        <v>65</v>
      </c>
      <c r="C9" s="19">
        <v>3</v>
      </c>
      <c r="D9" s="19">
        <v>3</v>
      </c>
      <c r="E9" s="19">
        <v>3</v>
      </c>
      <c r="F9" s="19">
        <v>1</v>
      </c>
      <c r="G9" s="19"/>
      <c r="H9" s="19">
        <v>3</v>
      </c>
      <c r="I9" s="19"/>
      <c r="J9" s="19">
        <v>2</v>
      </c>
      <c r="K9" s="19">
        <v>1</v>
      </c>
      <c r="L9" s="19">
        <v>1</v>
      </c>
      <c r="M9" s="19"/>
      <c r="N9" s="19"/>
      <c r="O9" s="19">
        <v>3</v>
      </c>
      <c r="Q9" s="21">
        <v>1</v>
      </c>
      <c r="R9" s="22" t="s">
        <v>66</v>
      </c>
    </row>
    <row r="10" spans="2:20">
      <c r="B10" s="18" t="s">
        <v>67</v>
      </c>
      <c r="C10" s="19">
        <v>3</v>
      </c>
      <c r="D10" s="19">
        <v>3</v>
      </c>
      <c r="E10" s="19">
        <v>3</v>
      </c>
      <c r="F10" s="19">
        <v>1</v>
      </c>
      <c r="G10" s="19"/>
      <c r="H10" s="19">
        <v>3</v>
      </c>
      <c r="I10" s="19"/>
      <c r="J10" s="19">
        <v>2</v>
      </c>
      <c r="K10" s="19">
        <v>2</v>
      </c>
      <c r="L10" s="19">
        <v>3</v>
      </c>
      <c r="M10" s="19"/>
      <c r="N10" s="19"/>
      <c r="O10" s="19">
        <v>3</v>
      </c>
      <c r="Q10" s="21">
        <v>2</v>
      </c>
      <c r="R10" s="22" t="s">
        <v>68</v>
      </c>
    </row>
    <row r="11" spans="2:20">
      <c r="B11" s="18" t="s">
        <v>69</v>
      </c>
      <c r="C11" s="19">
        <v>3</v>
      </c>
      <c r="D11" s="19">
        <v>3</v>
      </c>
      <c r="E11" s="19">
        <v>3</v>
      </c>
      <c r="F11" s="19">
        <v>1</v>
      </c>
      <c r="G11" s="19"/>
      <c r="H11" s="19">
        <v>3</v>
      </c>
      <c r="I11" s="19"/>
      <c r="J11" s="19">
        <v>2</v>
      </c>
      <c r="K11" s="19">
        <v>2</v>
      </c>
      <c r="L11" s="19">
        <v>2</v>
      </c>
      <c r="M11" s="19"/>
      <c r="N11" s="19"/>
      <c r="O11" s="19">
        <v>3</v>
      </c>
      <c r="Q11" s="21">
        <v>3</v>
      </c>
      <c r="R11" s="22" t="s">
        <v>70</v>
      </c>
    </row>
    <row r="12" spans="2:20" ht="15.75">
      <c r="B12" s="23" t="s">
        <v>71</v>
      </c>
      <c r="C12" s="24">
        <f t="shared" ref="C12:L12" si="0">IFERROR(AVERAGEIF(C6:C11,"&lt;&gt;0"),"")</f>
        <v>3</v>
      </c>
      <c r="D12" s="24">
        <f t="shared" si="0"/>
        <v>2.6666666666666665</v>
      </c>
      <c r="E12" s="24">
        <f t="shared" si="0"/>
        <v>2.8333333333333335</v>
      </c>
      <c r="F12" s="24">
        <f t="shared" si="0"/>
        <v>1</v>
      </c>
      <c r="G12" s="24" t="str">
        <f t="shared" si="0"/>
        <v/>
      </c>
      <c r="H12" s="24">
        <f t="shared" si="0"/>
        <v>2.5</v>
      </c>
      <c r="I12" s="24" t="str">
        <f t="shared" si="0"/>
        <v/>
      </c>
      <c r="J12" s="24">
        <f t="shared" si="0"/>
        <v>1.6</v>
      </c>
      <c r="K12" s="24">
        <f t="shared" si="0"/>
        <v>1.6666666666666667</v>
      </c>
      <c r="L12" s="24">
        <f t="shared" si="0"/>
        <v>2</v>
      </c>
      <c r="M12" s="24" t="str">
        <f>IFERROR(AVERAGEIF(M6:M11,"&lt;&gt;0"),"")</f>
        <v/>
      </c>
      <c r="N12" s="24" t="str">
        <f t="shared" ref="N12:O12" si="1">IFERROR(AVERAGEIF(N6:N11,"&lt;&gt;0"),"")</f>
        <v/>
      </c>
      <c r="O12" s="24">
        <f t="shared" si="1"/>
        <v>2.5</v>
      </c>
    </row>
    <row r="15" spans="2:20" ht="60.75" customHeight="1">
      <c r="B15" s="141" t="s">
        <v>72</v>
      </c>
      <c r="C15" s="141"/>
      <c r="D15" s="141"/>
      <c r="E15" s="141"/>
      <c r="F15" s="141"/>
      <c r="G15" s="141"/>
      <c r="H15" s="141"/>
      <c r="I15" s="141"/>
      <c r="J15" s="141"/>
      <c r="K15" s="141"/>
      <c r="L15" s="141"/>
      <c r="P15" s="145" t="s">
        <v>221</v>
      </c>
      <c r="Q15" s="145"/>
      <c r="R15" s="145"/>
      <c r="S15" s="145"/>
      <c r="T15" s="145"/>
    </row>
    <row r="16" spans="2:20" ht="75" customHeight="1">
      <c r="B16" s="141" t="s">
        <v>74</v>
      </c>
      <c r="C16" s="141"/>
      <c r="D16" s="141"/>
      <c r="E16" s="141"/>
      <c r="F16" s="141"/>
      <c r="G16" s="141"/>
      <c r="H16" s="141"/>
      <c r="I16" s="141"/>
      <c r="J16" s="141"/>
      <c r="K16" s="141"/>
      <c r="L16" s="141"/>
      <c r="P16" s="146" t="s">
        <v>222</v>
      </c>
      <c r="Q16" s="146"/>
      <c r="R16" s="146"/>
      <c r="S16" s="146"/>
      <c r="T16" s="146"/>
    </row>
    <row r="17" spans="2:12" ht="55.5" customHeight="1">
      <c r="B17" s="147" t="s">
        <v>76</v>
      </c>
      <c r="C17" s="147"/>
      <c r="D17" s="147"/>
      <c r="E17" s="147"/>
      <c r="F17" s="147"/>
      <c r="G17" s="147"/>
      <c r="H17" s="147"/>
      <c r="I17" s="147"/>
      <c r="J17" s="147"/>
      <c r="K17" s="147"/>
      <c r="L17" s="147"/>
    </row>
  </sheetData>
  <mergeCells count="7">
    <mergeCell ref="B2:O2"/>
    <mergeCell ref="B3:O3"/>
    <mergeCell ref="P15:T15"/>
    <mergeCell ref="P16:T16"/>
    <mergeCell ref="B17:L17"/>
    <mergeCell ref="B15:L15"/>
    <mergeCell ref="B16:L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dimension ref="B2:M12"/>
  <sheetViews>
    <sheetView workbookViewId="0">
      <selection activeCell="C17" sqref="C17"/>
    </sheetView>
  </sheetViews>
  <sheetFormatPr defaultRowHeight="15"/>
  <cols>
    <col min="3" max="3" width="57.42578125" customWidth="1"/>
  </cols>
  <sheetData>
    <row r="2" spans="2:13" ht="25.5">
      <c r="B2" s="150" t="s">
        <v>35</v>
      </c>
      <c r="C2" s="150"/>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34.5" customHeight="1">
      <c r="B5" s="149" t="s">
        <v>572</v>
      </c>
      <c r="C5" s="149"/>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30" customHeight="1">
      <c r="B9" s="35">
        <v>1</v>
      </c>
      <c r="C9" s="29" t="s">
        <v>573</v>
      </c>
    </row>
    <row r="10" spans="2:13" ht="22.5" customHeight="1">
      <c r="B10" s="35">
        <v>2</v>
      </c>
      <c r="C10" s="29" t="s">
        <v>574</v>
      </c>
    </row>
    <row r="11" spans="2:13" ht="26.25" customHeight="1">
      <c r="B11" s="35">
        <v>3</v>
      </c>
      <c r="C11" s="28" t="s">
        <v>575</v>
      </c>
    </row>
    <row r="12" spans="2:13" ht="24" customHeight="1">
      <c r="B12" s="35">
        <v>4</v>
      </c>
      <c r="C12" s="29" t="s">
        <v>576</v>
      </c>
    </row>
  </sheetData>
  <mergeCells count="3">
    <mergeCell ref="B2:C2"/>
    <mergeCell ref="E2:M8"/>
    <mergeCell ref="B5:C5"/>
  </mergeCells>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dimension ref="B2:T17"/>
  <sheetViews>
    <sheetView topLeftCell="A4" workbookViewId="0">
      <selection activeCell="C12" sqref="C12:O12"/>
    </sheetView>
  </sheetViews>
  <sheetFormatPr defaultRowHeight="15"/>
  <cols>
    <col min="18" max="18" width="18.5703125" customWidth="1"/>
  </cols>
  <sheetData>
    <row r="2" spans="2:20" ht="25.5">
      <c r="B2" s="168" t="s">
        <v>44</v>
      </c>
      <c r="C2" s="168"/>
      <c r="D2" s="168"/>
      <c r="E2" s="168"/>
      <c r="F2" s="168"/>
      <c r="G2" s="168"/>
      <c r="H2" s="168"/>
      <c r="I2" s="168"/>
      <c r="J2" s="168"/>
      <c r="K2" s="168"/>
      <c r="L2" s="168"/>
      <c r="M2" s="168"/>
      <c r="N2" s="168"/>
      <c r="O2" s="168"/>
    </row>
    <row r="3" spans="2:20" ht="20.25">
      <c r="B3" s="171" t="s">
        <v>571</v>
      </c>
      <c r="C3" s="171"/>
      <c r="D3" s="171"/>
      <c r="E3" s="171"/>
      <c r="F3" s="171"/>
      <c r="G3" s="171"/>
      <c r="H3" s="171"/>
      <c r="I3" s="171"/>
      <c r="J3" s="171"/>
      <c r="K3" s="171"/>
      <c r="L3" s="171"/>
      <c r="M3" s="171"/>
      <c r="N3" s="171"/>
      <c r="O3" s="171"/>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2</v>
      </c>
      <c r="E6" s="19">
        <v>3</v>
      </c>
      <c r="F6" s="19">
        <v>2</v>
      </c>
      <c r="G6" s="19">
        <v>1</v>
      </c>
      <c r="H6" s="19">
        <v>2</v>
      </c>
      <c r="I6" s="19">
        <v>1</v>
      </c>
      <c r="J6" s="19"/>
      <c r="K6" s="19">
        <v>2</v>
      </c>
      <c r="L6" s="19"/>
      <c r="M6" s="19"/>
      <c r="N6" s="19"/>
      <c r="O6" s="19">
        <v>3</v>
      </c>
    </row>
    <row r="7" spans="2:20">
      <c r="B7" s="18" t="s">
        <v>60</v>
      </c>
      <c r="C7" s="19">
        <v>3</v>
      </c>
      <c r="D7" s="19">
        <v>3</v>
      </c>
      <c r="E7" s="19">
        <v>3</v>
      </c>
      <c r="F7" s="19">
        <v>2</v>
      </c>
      <c r="G7" s="19">
        <v>3</v>
      </c>
      <c r="H7" s="19">
        <v>3</v>
      </c>
      <c r="I7" s="19">
        <v>2</v>
      </c>
      <c r="J7" s="19">
        <v>2</v>
      </c>
      <c r="K7" s="19">
        <v>3</v>
      </c>
      <c r="L7" s="19">
        <v>2</v>
      </c>
      <c r="M7" s="19"/>
      <c r="N7" s="19"/>
      <c r="O7" s="19">
        <v>3</v>
      </c>
      <c r="Q7" s="18" t="s">
        <v>61</v>
      </c>
      <c r="R7" s="18" t="s">
        <v>62</v>
      </c>
    </row>
    <row r="8" spans="2:20">
      <c r="B8" s="18" t="s">
        <v>63</v>
      </c>
      <c r="C8" s="19">
        <v>3</v>
      </c>
      <c r="D8" s="19">
        <v>3</v>
      </c>
      <c r="E8" s="19">
        <v>3</v>
      </c>
      <c r="F8" s="19">
        <v>1</v>
      </c>
      <c r="G8" s="19">
        <v>3</v>
      </c>
      <c r="H8" s="19">
        <v>3</v>
      </c>
      <c r="I8" s="19">
        <v>2</v>
      </c>
      <c r="J8" s="19">
        <v>2</v>
      </c>
      <c r="K8" s="19">
        <v>3</v>
      </c>
      <c r="L8" s="19">
        <v>2</v>
      </c>
      <c r="M8" s="19"/>
      <c r="N8" s="19"/>
      <c r="O8" s="19">
        <v>3</v>
      </c>
      <c r="Q8" s="21"/>
      <c r="R8" s="22" t="s">
        <v>64</v>
      </c>
    </row>
    <row r="9" spans="2:20">
      <c r="B9" s="18" t="s">
        <v>65</v>
      </c>
      <c r="C9" s="19">
        <v>3</v>
      </c>
      <c r="D9" s="19">
        <v>2</v>
      </c>
      <c r="E9" s="19">
        <v>3</v>
      </c>
      <c r="F9" s="19">
        <v>2</v>
      </c>
      <c r="G9" s="19">
        <v>1</v>
      </c>
      <c r="H9" s="19">
        <v>2</v>
      </c>
      <c r="I9" s="19">
        <v>1</v>
      </c>
      <c r="J9" s="19"/>
      <c r="K9" s="19">
        <v>2</v>
      </c>
      <c r="L9" s="19"/>
      <c r="M9" s="19"/>
      <c r="N9" s="19"/>
      <c r="O9" s="19">
        <v>3</v>
      </c>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 t="shared" ref="C12:L12" si="0">IFERROR(AVERAGEIF(C6:C11,"&lt;&gt;0"),"")</f>
        <v>3</v>
      </c>
      <c r="D12" s="24">
        <f t="shared" si="0"/>
        <v>2.5</v>
      </c>
      <c r="E12" s="24">
        <f t="shared" si="0"/>
        <v>3</v>
      </c>
      <c r="F12" s="24">
        <f t="shared" si="0"/>
        <v>1.75</v>
      </c>
      <c r="G12" s="24">
        <f t="shared" si="0"/>
        <v>2</v>
      </c>
      <c r="H12" s="24">
        <f t="shared" si="0"/>
        <v>2.5</v>
      </c>
      <c r="I12" s="24">
        <f t="shared" si="0"/>
        <v>1.5</v>
      </c>
      <c r="J12" s="24">
        <f t="shared" si="0"/>
        <v>2</v>
      </c>
      <c r="K12" s="24">
        <f t="shared" si="0"/>
        <v>2.5</v>
      </c>
      <c r="L12" s="24">
        <f t="shared" si="0"/>
        <v>2</v>
      </c>
      <c r="M12" s="24" t="str">
        <f>IFERROR(AVERAGEIF(M6:M11,"&lt;&gt;0"),"")</f>
        <v/>
      </c>
      <c r="N12" s="24" t="str">
        <f t="shared" ref="N12:O12" si="1">IFERROR(AVERAGEIF(N6:N11,"&lt;&gt;0"),"")</f>
        <v/>
      </c>
      <c r="O12" s="24">
        <f t="shared" si="1"/>
        <v>3</v>
      </c>
    </row>
    <row r="15" spans="2:20" ht="57" customHeight="1">
      <c r="B15" s="141" t="s">
        <v>72</v>
      </c>
      <c r="C15" s="141"/>
      <c r="D15" s="141"/>
      <c r="E15" s="141"/>
      <c r="F15" s="141"/>
      <c r="G15" s="141"/>
      <c r="H15" s="141"/>
      <c r="I15" s="141"/>
      <c r="J15" s="141"/>
      <c r="K15" s="141"/>
      <c r="L15" s="141"/>
      <c r="P15" s="145" t="s">
        <v>221</v>
      </c>
      <c r="Q15" s="145"/>
      <c r="R15" s="145"/>
      <c r="S15" s="145"/>
      <c r="T15" s="145"/>
    </row>
    <row r="16" spans="2:20" ht="70.5" customHeight="1">
      <c r="B16" s="141" t="s">
        <v>74</v>
      </c>
      <c r="C16" s="141"/>
      <c r="D16" s="141"/>
      <c r="E16" s="141"/>
      <c r="F16" s="141"/>
      <c r="G16" s="141"/>
      <c r="H16" s="141"/>
      <c r="I16" s="141"/>
      <c r="J16" s="141"/>
      <c r="K16" s="141"/>
      <c r="L16" s="141"/>
      <c r="P16" s="146" t="s">
        <v>222</v>
      </c>
      <c r="Q16" s="146"/>
      <c r="R16" s="146"/>
      <c r="S16" s="146"/>
      <c r="T16" s="146"/>
    </row>
    <row r="17" spans="2:12" ht="57" customHeight="1">
      <c r="B17" s="147" t="s">
        <v>76</v>
      </c>
      <c r="C17" s="147"/>
      <c r="D17" s="147"/>
      <c r="E17" s="147"/>
      <c r="F17" s="147"/>
      <c r="G17" s="147"/>
      <c r="H17" s="147"/>
      <c r="I17" s="147"/>
      <c r="J17" s="147"/>
      <c r="K17" s="147"/>
      <c r="L17" s="147"/>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dimension ref="B2:M14"/>
  <sheetViews>
    <sheetView workbookViewId="0">
      <selection activeCell="C14" sqref="C14"/>
    </sheetView>
  </sheetViews>
  <sheetFormatPr defaultRowHeight="15"/>
  <cols>
    <col min="3" max="3" width="57.140625" customWidth="1"/>
  </cols>
  <sheetData>
    <row r="2" spans="2:13" ht="25.5" customHeight="1">
      <c r="B2" s="139" t="s">
        <v>35</v>
      </c>
      <c r="C2" s="139"/>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18">
      <c r="B5" s="140" t="s">
        <v>577</v>
      </c>
      <c r="C5" s="140"/>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42" customHeight="1">
      <c r="B9" s="35">
        <v>1</v>
      </c>
      <c r="C9" s="28" t="s">
        <v>578</v>
      </c>
    </row>
    <row r="10" spans="2:13" ht="49.5" customHeight="1">
      <c r="B10" s="35">
        <v>2</v>
      </c>
      <c r="C10" s="29" t="s">
        <v>579</v>
      </c>
    </row>
    <row r="11" spans="2:13" ht="34.5" customHeight="1">
      <c r="B11" s="35">
        <v>3</v>
      </c>
      <c r="C11" s="29" t="s">
        <v>580</v>
      </c>
    </row>
    <row r="12" spans="2:13" ht="35.25" customHeight="1">
      <c r="B12" s="35">
        <v>4</v>
      </c>
      <c r="C12" s="29" t="s">
        <v>581</v>
      </c>
    </row>
    <row r="13" spans="2:13" ht="50.25" customHeight="1">
      <c r="B13" s="35">
        <v>5</v>
      </c>
      <c r="C13" s="29" t="s">
        <v>582</v>
      </c>
    </row>
    <row r="14" spans="2:13" ht="49.5">
      <c r="B14" s="35">
        <v>6</v>
      </c>
      <c r="C14" s="29" t="s">
        <v>583</v>
      </c>
    </row>
  </sheetData>
  <mergeCells count="3">
    <mergeCell ref="B2:C2"/>
    <mergeCell ref="B5:C5"/>
    <mergeCell ref="E2:M8"/>
  </mergeCells>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dimension ref="B2:T17"/>
  <sheetViews>
    <sheetView topLeftCell="A4" workbookViewId="0">
      <selection activeCell="C12" sqref="C12:O12"/>
    </sheetView>
  </sheetViews>
  <sheetFormatPr defaultRowHeight="15"/>
  <cols>
    <col min="1" max="1" width="8" customWidth="1"/>
    <col min="2" max="2" width="12" customWidth="1"/>
    <col min="18" max="18" width="17.85546875" customWidth="1"/>
  </cols>
  <sheetData>
    <row r="2" spans="2:20" ht="25.5">
      <c r="B2" s="168" t="s">
        <v>44</v>
      </c>
      <c r="C2" s="168"/>
      <c r="D2" s="168"/>
      <c r="E2" s="168"/>
      <c r="F2" s="168"/>
      <c r="G2" s="168"/>
      <c r="H2" s="168"/>
      <c r="I2" s="168"/>
      <c r="J2" s="168"/>
      <c r="K2" s="168"/>
      <c r="L2" s="168"/>
      <c r="M2" s="168"/>
      <c r="N2" s="168"/>
      <c r="O2" s="168"/>
    </row>
    <row r="3" spans="2:20" ht="20.25">
      <c r="B3" s="188" t="s">
        <v>584</v>
      </c>
      <c r="C3" s="188"/>
      <c r="D3" s="188"/>
      <c r="E3" s="188"/>
      <c r="F3" s="188"/>
      <c r="G3" s="188"/>
      <c r="H3" s="188"/>
      <c r="I3" s="188"/>
      <c r="J3" s="188"/>
      <c r="K3" s="188"/>
      <c r="L3" s="188"/>
      <c r="M3" s="188"/>
      <c r="N3" s="188"/>
      <c r="O3" s="188"/>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3</v>
      </c>
      <c r="F6" s="19">
        <v>2</v>
      </c>
      <c r="G6" s="19"/>
      <c r="H6" s="19">
        <v>2</v>
      </c>
      <c r="I6" s="19"/>
      <c r="J6" s="19">
        <v>1</v>
      </c>
      <c r="K6" s="19">
        <v>2</v>
      </c>
      <c r="L6" s="19"/>
      <c r="M6" s="19"/>
      <c r="N6" s="19"/>
      <c r="O6" s="19">
        <v>3</v>
      </c>
    </row>
    <row r="7" spans="2:20">
      <c r="B7" s="18" t="s">
        <v>60</v>
      </c>
      <c r="C7" s="19">
        <v>2</v>
      </c>
      <c r="D7" s="19">
        <v>3</v>
      </c>
      <c r="E7" s="19">
        <v>3</v>
      </c>
      <c r="F7" s="19">
        <v>2</v>
      </c>
      <c r="G7" s="19">
        <v>2</v>
      </c>
      <c r="H7" s="19">
        <v>2</v>
      </c>
      <c r="I7" s="19"/>
      <c r="J7" s="19">
        <v>3</v>
      </c>
      <c r="K7" s="19">
        <v>2</v>
      </c>
      <c r="L7" s="19">
        <v>1</v>
      </c>
      <c r="M7" s="19"/>
      <c r="N7" s="19"/>
      <c r="O7" s="19">
        <v>3</v>
      </c>
      <c r="Q7" s="18" t="s">
        <v>61</v>
      </c>
      <c r="R7" s="18" t="s">
        <v>62</v>
      </c>
    </row>
    <row r="8" spans="2:20">
      <c r="B8" s="18" t="s">
        <v>63</v>
      </c>
      <c r="C8" s="19">
        <v>2</v>
      </c>
      <c r="D8" s="19">
        <v>3</v>
      </c>
      <c r="E8" s="19">
        <v>2</v>
      </c>
      <c r="F8" s="19">
        <v>1</v>
      </c>
      <c r="G8" s="19">
        <v>2</v>
      </c>
      <c r="H8" s="19">
        <v>2</v>
      </c>
      <c r="I8" s="19"/>
      <c r="J8" s="19">
        <v>2</v>
      </c>
      <c r="K8" s="19">
        <v>2</v>
      </c>
      <c r="L8" s="19"/>
      <c r="M8" s="19"/>
      <c r="N8" s="19"/>
      <c r="O8" s="19">
        <v>3</v>
      </c>
      <c r="Q8" s="21"/>
      <c r="R8" s="22" t="s">
        <v>64</v>
      </c>
    </row>
    <row r="9" spans="2:20">
      <c r="B9" s="18" t="s">
        <v>65</v>
      </c>
      <c r="C9" s="19">
        <v>2</v>
      </c>
      <c r="D9" s="19">
        <v>1</v>
      </c>
      <c r="E9" s="19">
        <v>2</v>
      </c>
      <c r="F9" s="19">
        <v>3</v>
      </c>
      <c r="G9" s="19">
        <v>2</v>
      </c>
      <c r="H9" s="19">
        <v>1</v>
      </c>
      <c r="I9" s="19"/>
      <c r="J9" s="19">
        <v>2</v>
      </c>
      <c r="K9" s="19">
        <v>3</v>
      </c>
      <c r="L9" s="19">
        <v>1</v>
      </c>
      <c r="M9" s="19"/>
      <c r="N9" s="19"/>
      <c r="O9" s="19">
        <v>2</v>
      </c>
      <c r="Q9" s="21">
        <v>1</v>
      </c>
      <c r="R9" s="22" t="s">
        <v>66</v>
      </c>
    </row>
    <row r="10" spans="2:20">
      <c r="B10" s="18" t="s">
        <v>67</v>
      </c>
      <c r="C10" s="19">
        <v>3</v>
      </c>
      <c r="D10" s="19">
        <v>3</v>
      </c>
      <c r="E10" s="19">
        <v>3</v>
      </c>
      <c r="F10" s="19">
        <v>2</v>
      </c>
      <c r="G10" s="19">
        <v>2</v>
      </c>
      <c r="H10" s="19">
        <v>2</v>
      </c>
      <c r="I10" s="19"/>
      <c r="J10" s="19">
        <v>3</v>
      </c>
      <c r="K10" s="19">
        <v>2</v>
      </c>
      <c r="L10" s="19">
        <v>1</v>
      </c>
      <c r="M10" s="19"/>
      <c r="N10" s="19"/>
      <c r="O10" s="19">
        <v>3</v>
      </c>
      <c r="Q10" s="21">
        <v>2</v>
      </c>
      <c r="R10" s="22" t="s">
        <v>68</v>
      </c>
    </row>
    <row r="11" spans="2:20">
      <c r="B11" s="18" t="s">
        <v>69</v>
      </c>
      <c r="C11" s="19">
        <v>3</v>
      </c>
      <c r="D11" s="19">
        <v>3</v>
      </c>
      <c r="E11" s="19">
        <v>3</v>
      </c>
      <c r="F11" s="19">
        <v>2</v>
      </c>
      <c r="G11" s="19">
        <v>2</v>
      </c>
      <c r="H11" s="19">
        <v>2</v>
      </c>
      <c r="I11" s="19"/>
      <c r="J11" s="19">
        <v>3</v>
      </c>
      <c r="K11" s="19">
        <v>2</v>
      </c>
      <c r="L11" s="19">
        <v>1</v>
      </c>
      <c r="M11" s="19"/>
      <c r="N11" s="19"/>
      <c r="O11" s="19">
        <v>3</v>
      </c>
      <c r="Q11" s="21">
        <v>3</v>
      </c>
      <c r="R11" s="22" t="s">
        <v>70</v>
      </c>
    </row>
    <row r="12" spans="2:20" ht="15.75">
      <c r="B12" s="23" t="s">
        <v>71</v>
      </c>
      <c r="C12" s="24">
        <f t="shared" ref="C12:L12" si="0">IFERROR(AVERAGEIF(C6:C11,"&lt;&gt;0"),"")</f>
        <v>2.5</v>
      </c>
      <c r="D12" s="24">
        <f t="shared" si="0"/>
        <v>2.6666666666666665</v>
      </c>
      <c r="E12" s="24">
        <f t="shared" si="0"/>
        <v>2.6666666666666665</v>
      </c>
      <c r="F12" s="24">
        <f t="shared" si="0"/>
        <v>2</v>
      </c>
      <c r="G12" s="24">
        <f t="shared" si="0"/>
        <v>2</v>
      </c>
      <c r="H12" s="24">
        <f t="shared" si="0"/>
        <v>1.8333333333333333</v>
      </c>
      <c r="I12" s="24" t="str">
        <f t="shared" si="0"/>
        <v/>
      </c>
      <c r="J12" s="24">
        <f t="shared" si="0"/>
        <v>2.3333333333333335</v>
      </c>
      <c r="K12" s="24">
        <f t="shared" si="0"/>
        <v>2.1666666666666665</v>
      </c>
      <c r="L12" s="24">
        <f t="shared" si="0"/>
        <v>1</v>
      </c>
      <c r="M12" s="24" t="str">
        <f>IFERROR(AVERAGEIF(M6:M11,"&lt;&gt;0"),"")</f>
        <v/>
      </c>
      <c r="N12" s="24" t="str">
        <f t="shared" ref="N12:O12" si="1">IFERROR(AVERAGEIF(N6:N11,"&lt;&gt;0"),"")</f>
        <v/>
      </c>
      <c r="O12" s="24">
        <f t="shared" si="1"/>
        <v>2.8333333333333335</v>
      </c>
    </row>
    <row r="15" spans="2:20" ht="56.25" customHeight="1">
      <c r="B15" s="141" t="s">
        <v>72</v>
      </c>
      <c r="C15" s="141"/>
      <c r="D15" s="141"/>
      <c r="E15" s="141"/>
      <c r="F15" s="141"/>
      <c r="G15" s="141"/>
      <c r="H15" s="141"/>
      <c r="I15" s="141"/>
      <c r="J15" s="141"/>
      <c r="K15" s="141"/>
      <c r="L15" s="141"/>
      <c r="P15" s="145" t="s">
        <v>221</v>
      </c>
      <c r="Q15" s="145"/>
      <c r="R15" s="145"/>
      <c r="S15" s="145"/>
      <c r="T15" s="145"/>
    </row>
    <row r="16" spans="2:20" ht="77.25" customHeight="1">
      <c r="B16" s="141" t="s">
        <v>74</v>
      </c>
      <c r="C16" s="141"/>
      <c r="D16" s="141"/>
      <c r="E16" s="141"/>
      <c r="F16" s="141"/>
      <c r="G16" s="141"/>
      <c r="H16" s="141"/>
      <c r="I16" s="141"/>
      <c r="J16" s="141"/>
      <c r="K16" s="141"/>
      <c r="L16" s="141"/>
      <c r="P16" s="146" t="s">
        <v>222</v>
      </c>
      <c r="Q16" s="146"/>
      <c r="R16" s="146"/>
      <c r="S16" s="146"/>
      <c r="T16" s="146"/>
    </row>
    <row r="17" spans="2:12" ht="43.5" customHeight="1">
      <c r="B17" s="147" t="s">
        <v>76</v>
      </c>
      <c r="C17" s="147"/>
      <c r="D17" s="147"/>
      <c r="E17" s="147"/>
      <c r="F17" s="147"/>
      <c r="G17" s="147"/>
      <c r="H17" s="147"/>
      <c r="I17" s="147"/>
      <c r="J17" s="147"/>
      <c r="K17" s="147"/>
      <c r="L17" s="147"/>
    </row>
  </sheetData>
  <mergeCells count="7">
    <mergeCell ref="B2:O2"/>
    <mergeCell ref="B3:O3"/>
    <mergeCell ref="P15:T15"/>
    <mergeCell ref="P16:T16"/>
    <mergeCell ref="B17:L17"/>
    <mergeCell ref="B15:L15"/>
    <mergeCell ref="B16:L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dimension ref="B2:T19"/>
  <sheetViews>
    <sheetView topLeftCell="A3" workbookViewId="0">
      <selection activeCell="C13" sqref="C13:O13"/>
    </sheetView>
  </sheetViews>
  <sheetFormatPr defaultRowHeight="15"/>
  <cols>
    <col min="18" max="18" width="18.140625" customWidth="1"/>
  </cols>
  <sheetData>
    <row r="2" spans="2:20" ht="25.5">
      <c r="B2" s="143" t="s">
        <v>44</v>
      </c>
      <c r="C2" s="143"/>
      <c r="D2" s="143"/>
      <c r="E2" s="143"/>
      <c r="F2" s="143"/>
      <c r="G2" s="143"/>
      <c r="H2" s="143"/>
      <c r="I2" s="143"/>
      <c r="J2" s="143"/>
      <c r="K2" s="143"/>
      <c r="L2" s="143"/>
      <c r="M2" s="143"/>
      <c r="N2" s="143"/>
      <c r="O2" s="143"/>
    </row>
    <row r="3" spans="2:20" ht="18.75">
      <c r="B3" s="144" t="s">
        <v>199</v>
      </c>
      <c r="C3" s="144"/>
      <c r="D3" s="144"/>
      <c r="E3" s="144"/>
      <c r="F3" s="144"/>
      <c r="G3" s="144"/>
      <c r="H3" s="144"/>
      <c r="I3" s="144"/>
      <c r="J3" s="144"/>
      <c r="K3" s="144"/>
      <c r="L3" s="144"/>
      <c r="M3" s="144"/>
      <c r="N3" s="144"/>
      <c r="O3" s="144"/>
    </row>
    <row r="5" spans="2:20" ht="16.5">
      <c r="B5" s="15"/>
      <c r="C5" s="15"/>
      <c r="D5" s="15"/>
      <c r="E5" s="15"/>
      <c r="F5" s="15"/>
      <c r="G5" s="15"/>
      <c r="H5" s="15"/>
      <c r="I5" s="15"/>
      <c r="J5" s="15"/>
      <c r="K5" s="15"/>
      <c r="L5" s="15"/>
      <c r="S5" s="14"/>
      <c r="T5" s="14"/>
    </row>
    <row r="6" spans="2:20" ht="312">
      <c r="B6" s="16" t="s">
        <v>45</v>
      </c>
      <c r="C6" s="17" t="s">
        <v>46</v>
      </c>
      <c r="D6" s="17" t="s">
        <v>47</v>
      </c>
      <c r="E6" s="17" t="s">
        <v>48</v>
      </c>
      <c r="F6" s="17" t="s">
        <v>49</v>
      </c>
      <c r="G6" s="17" t="s">
        <v>50</v>
      </c>
      <c r="H6" s="17" t="s">
        <v>51</v>
      </c>
      <c r="I6" s="17" t="s">
        <v>52</v>
      </c>
      <c r="J6" s="17" t="s">
        <v>53</v>
      </c>
      <c r="K6" s="17" t="s">
        <v>54</v>
      </c>
      <c r="L6" s="17" t="s">
        <v>55</v>
      </c>
      <c r="M6" s="17" t="s">
        <v>56</v>
      </c>
      <c r="N6" s="17" t="s">
        <v>57</v>
      </c>
      <c r="O6" s="17" t="s">
        <v>58</v>
      </c>
      <c r="S6" s="14"/>
      <c r="T6" s="14"/>
    </row>
    <row r="7" spans="2:20" ht="16.5">
      <c r="B7" s="18" t="s">
        <v>59</v>
      </c>
      <c r="C7" s="19">
        <v>3</v>
      </c>
      <c r="D7" s="19">
        <v>2</v>
      </c>
      <c r="E7" s="19"/>
      <c r="F7" s="19">
        <v>1</v>
      </c>
      <c r="G7" s="19"/>
      <c r="H7" s="19"/>
      <c r="I7" s="19"/>
      <c r="J7" s="19"/>
      <c r="K7" s="19"/>
      <c r="L7" s="19"/>
      <c r="M7" s="19"/>
      <c r="N7" s="19">
        <v>2</v>
      </c>
      <c r="O7" s="19"/>
      <c r="S7" s="20"/>
    </row>
    <row r="8" spans="2:20">
      <c r="B8" s="18" t="s">
        <v>60</v>
      </c>
      <c r="C8" s="19">
        <v>3</v>
      </c>
      <c r="D8" s="19">
        <v>2</v>
      </c>
      <c r="E8" s="19"/>
      <c r="F8" s="19">
        <v>1</v>
      </c>
      <c r="G8" s="19"/>
      <c r="H8" s="19"/>
      <c r="I8" s="19"/>
      <c r="J8" s="19"/>
      <c r="K8" s="19"/>
      <c r="L8" s="19"/>
      <c r="M8" s="19"/>
      <c r="N8" s="19">
        <v>1</v>
      </c>
      <c r="O8" s="19"/>
      <c r="Q8" s="18" t="s">
        <v>61</v>
      </c>
      <c r="R8" s="18" t="s">
        <v>613</v>
      </c>
    </row>
    <row r="9" spans="2:20">
      <c r="B9" s="18" t="s">
        <v>63</v>
      </c>
      <c r="C9" s="19">
        <v>3</v>
      </c>
      <c r="D9" s="19">
        <v>2</v>
      </c>
      <c r="E9" s="19"/>
      <c r="F9" s="19">
        <v>1</v>
      </c>
      <c r="G9" s="19"/>
      <c r="H9" s="19"/>
      <c r="I9" s="19"/>
      <c r="J9" s="19"/>
      <c r="K9" s="19"/>
      <c r="L9" s="19"/>
      <c r="M9" s="19"/>
      <c r="N9" s="19">
        <v>1</v>
      </c>
      <c r="O9" s="19"/>
      <c r="Q9" s="21"/>
      <c r="R9" s="22" t="s">
        <v>64</v>
      </c>
    </row>
    <row r="10" spans="2:20">
      <c r="B10" s="18" t="s">
        <v>65</v>
      </c>
      <c r="C10" s="19">
        <v>3</v>
      </c>
      <c r="D10" s="19">
        <v>3</v>
      </c>
      <c r="E10" s="19"/>
      <c r="F10" s="19">
        <v>1</v>
      </c>
      <c r="G10" s="19"/>
      <c r="H10" s="19"/>
      <c r="I10" s="19"/>
      <c r="J10" s="19"/>
      <c r="K10" s="19"/>
      <c r="L10" s="19"/>
      <c r="M10" s="19"/>
      <c r="N10" s="19">
        <v>2</v>
      </c>
      <c r="O10" s="19"/>
      <c r="Q10" s="21">
        <v>1</v>
      </c>
      <c r="R10" s="22" t="s">
        <v>66</v>
      </c>
    </row>
    <row r="11" spans="2:20">
      <c r="B11" s="18" t="s">
        <v>67</v>
      </c>
      <c r="C11" s="19">
        <v>3</v>
      </c>
      <c r="D11" s="19">
        <v>3</v>
      </c>
      <c r="E11" s="19"/>
      <c r="F11" s="19">
        <v>1</v>
      </c>
      <c r="G11" s="19"/>
      <c r="H11" s="19"/>
      <c r="I11" s="19"/>
      <c r="J11" s="19">
        <v>2</v>
      </c>
      <c r="K11" s="19">
        <v>1</v>
      </c>
      <c r="L11" s="19">
        <v>2</v>
      </c>
      <c r="M11" s="19"/>
      <c r="N11" s="19"/>
      <c r="O11" s="19"/>
      <c r="Q11" s="21">
        <v>2</v>
      </c>
      <c r="R11" s="22" t="s">
        <v>68</v>
      </c>
    </row>
    <row r="12" spans="2:20">
      <c r="B12" s="18" t="s">
        <v>69</v>
      </c>
      <c r="C12" s="19"/>
      <c r="D12" s="19"/>
      <c r="E12" s="19"/>
      <c r="F12" s="19"/>
      <c r="G12" s="19"/>
      <c r="H12" s="19"/>
      <c r="I12" s="19"/>
      <c r="J12" s="19"/>
      <c r="K12" s="19"/>
      <c r="L12" s="19"/>
      <c r="M12" s="19"/>
      <c r="N12" s="19"/>
      <c r="O12" s="19"/>
      <c r="Q12" s="21">
        <v>3</v>
      </c>
      <c r="R12" s="22" t="s">
        <v>70</v>
      </c>
    </row>
    <row r="13" spans="2:20" ht="15.75">
      <c r="B13" s="23" t="s">
        <v>71</v>
      </c>
      <c r="C13" s="24">
        <f>IFERROR(AVERAGEIF(C7:C12,"&lt;&gt;0"),"")</f>
        <v>3</v>
      </c>
      <c r="D13" s="24">
        <f t="shared" ref="D13:O13" si="0">IFERROR(AVERAGEIF(D7:D12,"&lt;&gt;0"),"")</f>
        <v>2.4</v>
      </c>
      <c r="E13" s="24" t="str">
        <f t="shared" si="0"/>
        <v/>
      </c>
      <c r="F13" s="24">
        <f t="shared" si="0"/>
        <v>1</v>
      </c>
      <c r="G13" s="24" t="str">
        <f t="shared" si="0"/>
        <v/>
      </c>
      <c r="H13" s="24" t="str">
        <f t="shared" si="0"/>
        <v/>
      </c>
      <c r="I13" s="24" t="str">
        <f t="shared" si="0"/>
        <v/>
      </c>
      <c r="J13" s="24">
        <f t="shared" si="0"/>
        <v>2</v>
      </c>
      <c r="K13" s="24">
        <f t="shared" si="0"/>
        <v>1</v>
      </c>
      <c r="L13" s="24">
        <f t="shared" si="0"/>
        <v>2</v>
      </c>
      <c r="M13" s="24" t="str">
        <f t="shared" si="0"/>
        <v/>
      </c>
      <c r="N13" s="24">
        <f t="shared" si="0"/>
        <v>1.5</v>
      </c>
      <c r="O13" s="24" t="str">
        <f t="shared" si="0"/>
        <v/>
      </c>
    </row>
    <row r="15" spans="2:20" ht="18.75" customHeight="1"/>
    <row r="16" spans="2:20" ht="51.75" customHeight="1">
      <c r="B16" s="131" t="s">
        <v>72</v>
      </c>
      <c r="C16" s="131"/>
      <c r="D16" s="131"/>
      <c r="E16" s="131"/>
      <c r="F16" s="131"/>
      <c r="G16" s="131"/>
      <c r="H16" s="131"/>
      <c r="I16" s="131"/>
      <c r="J16" s="131"/>
      <c r="K16" s="131"/>
      <c r="L16" s="131"/>
      <c r="P16" s="145" t="s">
        <v>73</v>
      </c>
      <c r="Q16" s="145"/>
      <c r="R16" s="145"/>
      <c r="S16" s="145"/>
      <c r="T16" s="145"/>
    </row>
    <row r="17" spans="2:20" ht="64.5" customHeight="1">
      <c r="B17" s="131" t="s">
        <v>74</v>
      </c>
      <c r="C17" s="131"/>
      <c r="D17" s="131"/>
      <c r="E17" s="131"/>
      <c r="F17" s="131"/>
      <c r="G17" s="131"/>
      <c r="H17" s="131"/>
      <c r="I17" s="131"/>
      <c r="J17" s="131"/>
      <c r="K17" s="131"/>
      <c r="L17" s="131"/>
      <c r="P17" s="146" t="s">
        <v>75</v>
      </c>
      <c r="Q17" s="146"/>
      <c r="R17" s="146"/>
      <c r="S17" s="146"/>
      <c r="T17" s="146"/>
    </row>
    <row r="18" spans="2:20" ht="49.5" customHeight="1">
      <c r="B18" s="142" t="s">
        <v>76</v>
      </c>
      <c r="C18" s="142"/>
      <c r="D18" s="142"/>
      <c r="E18" s="142"/>
      <c r="F18" s="142"/>
      <c r="G18" s="142"/>
      <c r="H18" s="142"/>
      <c r="I18" s="142"/>
      <c r="J18" s="142"/>
      <c r="K18" s="142"/>
      <c r="L18" s="142"/>
    </row>
    <row r="19" spans="2:20" ht="16.5">
      <c r="B19" s="25"/>
      <c r="C19" s="25"/>
      <c r="D19" s="25"/>
      <c r="E19" s="25"/>
      <c r="F19" s="25"/>
      <c r="G19" s="25"/>
    </row>
  </sheetData>
  <mergeCells count="7">
    <mergeCell ref="B18:L18"/>
    <mergeCell ref="B2:O2"/>
    <mergeCell ref="B3:O3"/>
    <mergeCell ref="B16:L16"/>
    <mergeCell ref="P16:T16"/>
    <mergeCell ref="B17:L17"/>
    <mergeCell ref="P17:T17"/>
  </mergeCells>
  <dataValidations count="1">
    <dataValidation type="list" allowBlank="1" showInputMessage="1" showErrorMessage="1" sqref="C7:O12">
      <formula1>$Q$9:$Q$12</formula1>
    </dataValidation>
  </dataValidations>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dimension ref="B4:G24"/>
  <sheetViews>
    <sheetView topLeftCell="A4" workbookViewId="0">
      <selection activeCell="B4" sqref="B4:G24"/>
    </sheetView>
  </sheetViews>
  <sheetFormatPr defaultRowHeight="15"/>
  <cols>
    <col min="3" max="3" width="54.5703125" customWidth="1"/>
    <col min="4" max="4" width="14" customWidth="1"/>
    <col min="5" max="5" width="13.85546875" customWidth="1"/>
    <col min="6" max="6" width="14.5703125" customWidth="1"/>
    <col min="7" max="7" width="17.28515625" customWidth="1"/>
  </cols>
  <sheetData>
    <row r="4" spans="2:7" ht="18.75">
      <c r="B4" s="152" t="s">
        <v>107</v>
      </c>
      <c r="C4" s="152" t="s">
        <v>108</v>
      </c>
      <c r="D4" s="162" t="s">
        <v>698</v>
      </c>
      <c r="E4" s="162"/>
      <c r="F4" s="162"/>
      <c r="G4" s="162"/>
    </row>
    <row r="5" spans="2:7" ht="37.5">
      <c r="B5" s="152"/>
      <c r="C5" s="152"/>
      <c r="D5" s="77" t="s">
        <v>629</v>
      </c>
      <c r="E5" s="77" t="s">
        <v>627</v>
      </c>
      <c r="F5" s="77" t="s">
        <v>628</v>
      </c>
      <c r="G5" s="77" t="s">
        <v>627</v>
      </c>
    </row>
    <row r="6" spans="2:7" ht="21.75" customHeight="1">
      <c r="B6" s="79">
        <v>1</v>
      </c>
      <c r="C6" s="80" t="s">
        <v>585</v>
      </c>
      <c r="D6" s="79"/>
      <c r="E6" s="79"/>
      <c r="F6" s="79"/>
      <c r="G6" s="79"/>
    </row>
    <row r="7" spans="2:7" ht="21" customHeight="1">
      <c r="B7" s="79">
        <v>2</v>
      </c>
      <c r="C7" s="80" t="s">
        <v>586</v>
      </c>
      <c r="D7" s="79"/>
      <c r="E7" s="79"/>
      <c r="F7" s="79"/>
      <c r="G7" s="79"/>
    </row>
    <row r="8" spans="2:7" ht="17.25" customHeight="1">
      <c r="B8" s="79">
        <v>3</v>
      </c>
      <c r="C8" s="80" t="s">
        <v>587</v>
      </c>
      <c r="D8" s="79" t="s">
        <v>213</v>
      </c>
      <c r="E8" s="79" t="s">
        <v>213</v>
      </c>
      <c r="F8" s="79"/>
      <c r="G8" s="79"/>
    </row>
    <row r="9" spans="2:7" ht="20.25" customHeight="1">
      <c r="B9" s="79">
        <v>4</v>
      </c>
      <c r="C9" s="80" t="s">
        <v>588</v>
      </c>
      <c r="D9" s="79"/>
      <c r="E9" s="79"/>
      <c r="F9" s="79"/>
      <c r="G9" s="79"/>
    </row>
    <row r="10" spans="2:7" ht="21.75" customHeight="1">
      <c r="B10" s="79">
        <v>5</v>
      </c>
      <c r="C10" s="80" t="s">
        <v>589</v>
      </c>
      <c r="D10" s="79" t="s">
        <v>213</v>
      </c>
      <c r="E10" s="79" t="s">
        <v>213</v>
      </c>
      <c r="F10" s="79"/>
      <c r="G10" s="79"/>
    </row>
    <row r="11" spans="2:7" ht="18" customHeight="1">
      <c r="B11" s="79">
        <v>6</v>
      </c>
      <c r="C11" s="80" t="s">
        <v>590</v>
      </c>
      <c r="D11" s="79"/>
      <c r="E11" s="79"/>
      <c r="F11" s="79"/>
      <c r="G11" s="79"/>
    </row>
    <row r="12" spans="2:7" ht="18.75" customHeight="1">
      <c r="B12" s="79">
        <v>7</v>
      </c>
      <c r="C12" s="80" t="s">
        <v>591</v>
      </c>
      <c r="D12" s="79"/>
      <c r="E12" s="79"/>
      <c r="F12" s="79"/>
      <c r="G12" s="79"/>
    </row>
    <row r="13" spans="2:7" ht="22.5" customHeight="1">
      <c r="B13" s="79">
        <v>8</v>
      </c>
      <c r="C13" s="80" t="s">
        <v>592</v>
      </c>
      <c r="D13" s="79" t="s">
        <v>213</v>
      </c>
      <c r="E13" s="79" t="s">
        <v>213</v>
      </c>
      <c r="F13" s="79"/>
      <c r="G13" s="79"/>
    </row>
    <row r="14" spans="2:7" ht="32.25" customHeight="1">
      <c r="B14" s="79">
        <v>9</v>
      </c>
      <c r="C14" s="80" t="s">
        <v>593</v>
      </c>
      <c r="D14" s="79"/>
      <c r="E14" s="79"/>
      <c r="F14" s="79"/>
      <c r="G14" s="79"/>
    </row>
    <row r="15" spans="2:7" ht="33.75" customHeight="1">
      <c r="B15" s="79">
        <v>10</v>
      </c>
      <c r="C15" s="80" t="s">
        <v>594</v>
      </c>
      <c r="D15" s="79" t="s">
        <v>213</v>
      </c>
      <c r="E15" s="79" t="s">
        <v>213</v>
      </c>
      <c r="F15" s="79"/>
      <c r="G15" s="79"/>
    </row>
    <row r="16" spans="2:7" ht="18.75" customHeight="1">
      <c r="B16" s="79">
        <v>11</v>
      </c>
      <c r="C16" s="80" t="s">
        <v>595</v>
      </c>
      <c r="D16" s="79"/>
      <c r="E16" s="79"/>
      <c r="F16" s="79"/>
      <c r="G16" s="79"/>
    </row>
    <row r="17" spans="2:7">
      <c r="B17" s="79">
        <v>12</v>
      </c>
      <c r="C17" s="80" t="s">
        <v>596</v>
      </c>
      <c r="D17" s="79" t="s">
        <v>213</v>
      </c>
      <c r="E17" s="79" t="s">
        <v>213</v>
      </c>
      <c r="F17" s="79"/>
      <c r="G17" s="79"/>
    </row>
    <row r="18" spans="2:7">
      <c r="B18" s="79">
        <v>13</v>
      </c>
      <c r="C18" s="80" t="s">
        <v>597</v>
      </c>
      <c r="D18" s="79"/>
      <c r="E18" s="79"/>
      <c r="F18" s="79"/>
      <c r="G18" s="79"/>
    </row>
    <row r="19" spans="2:7">
      <c r="B19" s="79">
        <v>14</v>
      </c>
      <c r="C19" s="80" t="s">
        <v>598</v>
      </c>
      <c r="D19" s="79" t="s">
        <v>213</v>
      </c>
      <c r="E19" s="79" t="s">
        <v>213</v>
      </c>
      <c r="F19" s="79"/>
      <c r="G19" s="79"/>
    </row>
    <row r="20" spans="2:7">
      <c r="B20" s="79">
        <v>15</v>
      </c>
      <c r="C20" s="80" t="s">
        <v>599</v>
      </c>
      <c r="D20" s="79"/>
      <c r="E20" s="79"/>
      <c r="F20" s="79"/>
      <c r="G20" s="79"/>
    </row>
    <row r="21" spans="2:7">
      <c r="B21" s="79">
        <v>16</v>
      </c>
      <c r="C21" s="80" t="s">
        <v>600</v>
      </c>
      <c r="D21" s="79" t="s">
        <v>213</v>
      </c>
      <c r="E21" s="79" t="s">
        <v>213</v>
      </c>
      <c r="F21" s="79"/>
      <c r="G21" s="79"/>
    </row>
    <row r="22" spans="2:7">
      <c r="B22" s="79">
        <v>17</v>
      </c>
      <c r="C22" s="80" t="s">
        <v>601</v>
      </c>
      <c r="D22" s="79"/>
      <c r="E22" s="79"/>
      <c r="F22" s="79"/>
      <c r="G22" s="79"/>
    </row>
    <row r="23" spans="2:7">
      <c r="B23" s="79">
        <v>18</v>
      </c>
      <c r="C23" s="80" t="s">
        <v>602</v>
      </c>
      <c r="D23" s="79" t="s">
        <v>213</v>
      </c>
      <c r="E23" s="79" t="s">
        <v>213</v>
      </c>
      <c r="F23" s="79"/>
      <c r="G23" s="79"/>
    </row>
    <row r="24" spans="2:7">
      <c r="B24" s="79">
        <v>19</v>
      </c>
      <c r="C24" s="80" t="s">
        <v>603</v>
      </c>
      <c r="D24" s="79" t="s">
        <v>213</v>
      </c>
      <c r="E24" s="79" t="s">
        <v>213</v>
      </c>
      <c r="F24" s="79"/>
      <c r="G24" s="79"/>
    </row>
  </sheetData>
  <mergeCells count="3">
    <mergeCell ref="B4:B5"/>
    <mergeCell ref="C4:C5"/>
    <mergeCell ref="D4:G4"/>
  </mergeCells>
  <pageMargins left="0.7" right="0.7" top="0.75" bottom="0.75" header="0.3" footer="0.3"/>
</worksheet>
</file>

<file path=xl/worksheets/sheet161.xml><?xml version="1.0" encoding="utf-8"?>
<worksheet xmlns="http://schemas.openxmlformats.org/spreadsheetml/2006/main" xmlns:r="http://schemas.openxmlformats.org/officeDocument/2006/relationships">
  <dimension ref="B4:G24"/>
  <sheetViews>
    <sheetView workbookViewId="0">
      <selection activeCell="F19" sqref="F19"/>
    </sheetView>
  </sheetViews>
  <sheetFormatPr defaultRowHeight="15"/>
  <cols>
    <col min="3" max="3" width="51" customWidth="1"/>
    <col min="4" max="4" width="10.7109375" customWidth="1"/>
    <col min="5" max="5" width="12" customWidth="1"/>
    <col min="6" max="6" width="11.5703125" customWidth="1"/>
    <col min="7" max="7" width="17.5703125" customWidth="1"/>
  </cols>
  <sheetData>
    <row r="4" spans="2:7" ht="15.75">
      <c r="B4" s="166" t="s">
        <v>107</v>
      </c>
      <c r="C4" s="166" t="s">
        <v>108</v>
      </c>
      <c r="D4" s="167" t="s">
        <v>698</v>
      </c>
      <c r="E4" s="167"/>
      <c r="F4" s="167"/>
      <c r="G4" s="167"/>
    </row>
    <row r="5" spans="2:7" ht="15.75">
      <c r="B5" s="166"/>
      <c r="C5" s="166"/>
      <c r="D5" s="130" t="s">
        <v>629</v>
      </c>
      <c r="E5" s="130" t="s">
        <v>627</v>
      </c>
      <c r="F5" s="130" t="s">
        <v>628</v>
      </c>
      <c r="G5" s="130" t="s">
        <v>627</v>
      </c>
    </row>
    <row r="6" spans="2:7" ht="18" customHeight="1">
      <c r="B6" s="79">
        <v>1</v>
      </c>
      <c r="C6" s="127" t="s">
        <v>768</v>
      </c>
      <c r="D6" s="79" t="s">
        <v>709</v>
      </c>
      <c r="E6" s="79">
        <v>2</v>
      </c>
      <c r="F6" s="79" t="s">
        <v>743</v>
      </c>
      <c r="G6" s="79">
        <v>2</v>
      </c>
    </row>
    <row r="7" spans="2:7" ht="17.25" customHeight="1">
      <c r="B7" s="79">
        <v>2</v>
      </c>
      <c r="C7" s="127" t="s">
        <v>586</v>
      </c>
      <c r="D7" s="79" t="s">
        <v>743</v>
      </c>
      <c r="E7" s="79">
        <v>2</v>
      </c>
      <c r="F7" s="79" t="s">
        <v>744</v>
      </c>
      <c r="G7" s="79">
        <v>3</v>
      </c>
    </row>
    <row r="8" spans="2:7" ht="19.5" customHeight="1">
      <c r="B8" s="79">
        <v>3</v>
      </c>
      <c r="C8" s="127" t="s">
        <v>587</v>
      </c>
      <c r="D8" s="79" t="s">
        <v>213</v>
      </c>
      <c r="E8" s="79" t="s">
        <v>213</v>
      </c>
      <c r="F8" s="79" t="s">
        <v>697</v>
      </c>
      <c r="G8" s="79">
        <v>3</v>
      </c>
    </row>
    <row r="9" spans="2:7" ht="20.25" customHeight="1">
      <c r="B9" s="79">
        <v>4</v>
      </c>
      <c r="C9" s="127" t="s">
        <v>588</v>
      </c>
      <c r="D9" s="79" t="s">
        <v>708</v>
      </c>
      <c r="E9" s="79">
        <v>3</v>
      </c>
      <c r="F9" s="79" t="s">
        <v>738</v>
      </c>
      <c r="G9" s="79">
        <v>3</v>
      </c>
    </row>
    <row r="10" spans="2:7" ht="22.5" customHeight="1">
      <c r="B10" s="79">
        <v>5</v>
      </c>
      <c r="C10" s="127" t="s">
        <v>589</v>
      </c>
      <c r="D10" s="79" t="s">
        <v>213</v>
      </c>
      <c r="E10" s="79" t="s">
        <v>213</v>
      </c>
      <c r="F10" s="79" t="s">
        <v>697</v>
      </c>
      <c r="G10" s="79">
        <v>3</v>
      </c>
    </row>
    <row r="11" spans="2:7" ht="23.25" customHeight="1">
      <c r="B11" s="79">
        <v>6</v>
      </c>
      <c r="C11" s="127" t="s">
        <v>590</v>
      </c>
      <c r="D11" s="79" t="s">
        <v>745</v>
      </c>
      <c r="E11" s="79">
        <v>0</v>
      </c>
      <c r="F11" s="79" t="s">
        <v>746</v>
      </c>
      <c r="G11" s="79">
        <v>1</v>
      </c>
    </row>
    <row r="12" spans="2:7" ht="21.75" customHeight="1">
      <c r="B12" s="79">
        <v>7</v>
      </c>
      <c r="C12" s="127" t="s">
        <v>591</v>
      </c>
      <c r="D12" s="79" t="s">
        <v>747</v>
      </c>
      <c r="E12" s="79">
        <v>0</v>
      </c>
      <c r="F12" s="79" t="s">
        <v>748</v>
      </c>
      <c r="G12" s="79">
        <v>0</v>
      </c>
    </row>
    <row r="13" spans="2:7" ht="24" customHeight="1">
      <c r="B13" s="79">
        <v>8</v>
      </c>
      <c r="C13" s="127" t="s">
        <v>592</v>
      </c>
      <c r="D13" s="79" t="s">
        <v>749</v>
      </c>
      <c r="E13" s="79">
        <v>3</v>
      </c>
      <c r="F13" s="79" t="s">
        <v>750</v>
      </c>
      <c r="G13" s="79">
        <v>3</v>
      </c>
    </row>
    <row r="14" spans="2:7" ht="37.5" customHeight="1">
      <c r="B14" s="79">
        <v>9</v>
      </c>
      <c r="C14" s="127" t="s">
        <v>772</v>
      </c>
      <c r="D14" s="79" t="s">
        <v>751</v>
      </c>
      <c r="E14" s="79">
        <v>3</v>
      </c>
      <c r="F14" s="79" t="s">
        <v>752</v>
      </c>
      <c r="G14" s="79">
        <v>2</v>
      </c>
    </row>
    <row r="15" spans="2:7" ht="30">
      <c r="B15" s="79">
        <v>10</v>
      </c>
      <c r="C15" s="127" t="s">
        <v>773</v>
      </c>
      <c r="D15" s="79" t="s">
        <v>213</v>
      </c>
      <c r="E15" s="79" t="s">
        <v>213</v>
      </c>
      <c r="F15" s="79" t="s">
        <v>751</v>
      </c>
      <c r="G15" s="79">
        <v>3</v>
      </c>
    </row>
    <row r="16" spans="2:7" ht="30">
      <c r="B16" s="79">
        <v>11</v>
      </c>
      <c r="C16" s="127" t="s">
        <v>595</v>
      </c>
      <c r="D16" s="79" t="s">
        <v>753</v>
      </c>
      <c r="E16" s="79">
        <v>2</v>
      </c>
      <c r="F16" s="79" t="s">
        <v>751</v>
      </c>
      <c r="G16" s="79">
        <v>3</v>
      </c>
    </row>
    <row r="17" spans="2:7" ht="22.5" customHeight="1">
      <c r="B17" s="79">
        <v>12</v>
      </c>
      <c r="C17" s="127" t="s">
        <v>769</v>
      </c>
      <c r="D17" s="79" t="s">
        <v>213</v>
      </c>
      <c r="E17" s="79" t="s">
        <v>213</v>
      </c>
      <c r="F17" s="79" t="s">
        <v>751</v>
      </c>
      <c r="G17" s="79">
        <v>3</v>
      </c>
    </row>
    <row r="18" spans="2:7" ht="23.25" customHeight="1">
      <c r="B18" s="79">
        <v>13</v>
      </c>
      <c r="C18" s="127" t="s">
        <v>770</v>
      </c>
      <c r="D18" s="79" t="s">
        <v>753</v>
      </c>
      <c r="E18" s="79">
        <v>2</v>
      </c>
      <c r="F18" s="79" t="s">
        <v>754</v>
      </c>
      <c r="G18" s="79">
        <v>3</v>
      </c>
    </row>
    <row r="19" spans="2:7" ht="19.5" customHeight="1">
      <c r="B19" s="79">
        <v>14</v>
      </c>
      <c r="C19" s="127" t="s">
        <v>598</v>
      </c>
      <c r="D19" s="79" t="s">
        <v>213</v>
      </c>
      <c r="E19" s="79" t="s">
        <v>213</v>
      </c>
      <c r="F19" s="79" t="s">
        <v>751</v>
      </c>
      <c r="G19" s="79">
        <v>3</v>
      </c>
    </row>
    <row r="20" spans="2:7" ht="30">
      <c r="B20" s="79">
        <v>15</v>
      </c>
      <c r="C20" s="127" t="s">
        <v>771</v>
      </c>
      <c r="D20" s="79" t="s">
        <v>755</v>
      </c>
      <c r="E20" s="79">
        <v>3</v>
      </c>
      <c r="F20" s="79" t="s">
        <v>755</v>
      </c>
      <c r="G20" s="79">
        <v>3</v>
      </c>
    </row>
    <row r="21" spans="2:7" ht="24.75" customHeight="1">
      <c r="B21" s="79">
        <v>16</v>
      </c>
      <c r="C21" s="127" t="s">
        <v>600</v>
      </c>
      <c r="D21" s="79" t="s">
        <v>213</v>
      </c>
      <c r="E21" s="79" t="s">
        <v>213</v>
      </c>
      <c r="F21" s="79" t="s">
        <v>755</v>
      </c>
      <c r="G21" s="79">
        <v>3</v>
      </c>
    </row>
    <row r="22" spans="2:7" ht="23.25" customHeight="1">
      <c r="B22" s="79">
        <v>17</v>
      </c>
      <c r="C22" s="127" t="s">
        <v>601</v>
      </c>
      <c r="D22" s="79" t="s">
        <v>755</v>
      </c>
      <c r="E22" s="79">
        <v>3</v>
      </c>
      <c r="F22" s="79" t="s">
        <v>755</v>
      </c>
      <c r="G22" s="79">
        <v>3</v>
      </c>
    </row>
    <row r="23" spans="2:7" ht="23.25" customHeight="1">
      <c r="B23" s="79">
        <v>18</v>
      </c>
      <c r="C23" s="127" t="s">
        <v>602</v>
      </c>
      <c r="D23" s="79" t="s">
        <v>213</v>
      </c>
      <c r="E23" s="79" t="s">
        <v>213</v>
      </c>
      <c r="F23" s="79" t="s">
        <v>755</v>
      </c>
      <c r="G23" s="79">
        <v>3</v>
      </c>
    </row>
    <row r="24" spans="2:7">
      <c r="B24" s="79">
        <v>19</v>
      </c>
      <c r="C24" s="127" t="s">
        <v>603</v>
      </c>
      <c r="D24" s="79" t="s">
        <v>213</v>
      </c>
      <c r="E24" s="79" t="s">
        <v>213</v>
      </c>
      <c r="F24" s="79" t="s">
        <v>755</v>
      </c>
      <c r="G24" s="79">
        <v>3</v>
      </c>
    </row>
  </sheetData>
  <mergeCells count="3">
    <mergeCell ref="B4:B5"/>
    <mergeCell ref="C4:C5"/>
    <mergeCell ref="D4:G4"/>
  </mergeCells>
  <pageMargins left="0.7" right="0.7" top="0.75" bottom="0.75" header="0.3" footer="0.3"/>
</worksheet>
</file>

<file path=xl/worksheets/sheet162.xml><?xml version="1.0" encoding="utf-8"?>
<worksheet xmlns="http://schemas.openxmlformats.org/spreadsheetml/2006/main" xmlns:r="http://schemas.openxmlformats.org/officeDocument/2006/relationships">
  <dimension ref="B2:O31"/>
  <sheetViews>
    <sheetView topLeftCell="A7" workbookViewId="0">
      <selection activeCell="F30" sqref="F30"/>
    </sheetView>
  </sheetViews>
  <sheetFormatPr defaultRowHeight="15"/>
  <cols>
    <col min="2" max="2" width="6.42578125" customWidth="1"/>
    <col min="3" max="3" width="56.42578125" customWidth="1"/>
    <col min="4" max="4" width="11.7109375" customWidth="1"/>
    <col min="5" max="5" width="12.42578125" customWidth="1"/>
    <col min="6" max="6" width="12.28515625" customWidth="1"/>
    <col min="7" max="7" width="12.5703125" customWidth="1"/>
    <col min="8" max="8" width="12.7109375" customWidth="1"/>
    <col min="10" max="10" width="38.5703125" customWidth="1"/>
    <col min="11" max="11" width="19.85546875" customWidth="1"/>
  </cols>
  <sheetData>
    <row r="2" spans="2:15" ht="21.75">
      <c r="B2" s="154" t="s">
        <v>102</v>
      </c>
      <c r="C2" s="155"/>
      <c r="D2" s="155"/>
      <c r="E2" s="155"/>
      <c r="F2" s="155"/>
      <c r="G2" s="155"/>
      <c r="H2" s="155"/>
    </row>
    <row r="4" spans="2:15" ht="17.25">
      <c r="B4" s="39" t="s">
        <v>103</v>
      </c>
      <c r="C4" s="40"/>
      <c r="D4" s="39" t="s">
        <v>104</v>
      </c>
      <c r="E4" s="40"/>
      <c r="F4" s="40"/>
      <c r="G4" s="40"/>
      <c r="H4" s="39" t="s">
        <v>337</v>
      </c>
    </row>
    <row r="5" spans="2:15" ht="17.25">
      <c r="B5" s="39" t="s">
        <v>106</v>
      </c>
      <c r="C5" s="40"/>
      <c r="D5" s="40"/>
      <c r="E5" s="40"/>
      <c r="F5" s="40"/>
      <c r="G5" s="40"/>
      <c r="H5" s="40"/>
    </row>
    <row r="6" spans="2:15" ht="102" customHeight="1">
      <c r="B6" s="124" t="s">
        <v>107</v>
      </c>
      <c r="C6" s="124" t="s">
        <v>108</v>
      </c>
      <c r="D6" s="125" t="s">
        <v>383</v>
      </c>
      <c r="E6" s="125" t="s">
        <v>110</v>
      </c>
      <c r="F6" s="125" t="s">
        <v>384</v>
      </c>
      <c r="G6" s="125" t="s">
        <v>112</v>
      </c>
      <c r="H6" s="125" t="s">
        <v>113</v>
      </c>
      <c r="K6" s="41"/>
      <c r="L6" s="41"/>
      <c r="M6" s="41"/>
      <c r="N6" s="41"/>
      <c r="O6" s="41"/>
    </row>
    <row r="7" spans="2:15" ht="21.75" customHeight="1">
      <c r="B7" s="126">
        <v>1</v>
      </c>
      <c r="C7" s="127" t="s">
        <v>585</v>
      </c>
      <c r="D7" s="126">
        <v>2</v>
      </c>
      <c r="E7" s="126">
        <f>D7*0.25</f>
        <v>0.5</v>
      </c>
      <c r="F7" s="126">
        <v>2</v>
      </c>
      <c r="G7" s="126">
        <f>F7*0.75</f>
        <v>1.5</v>
      </c>
      <c r="H7" s="126">
        <f>E7+G7</f>
        <v>2</v>
      </c>
      <c r="J7" s="156" t="s">
        <v>114</v>
      </c>
      <c r="K7" s="156"/>
    </row>
    <row r="8" spans="2:15" ht="22.5" customHeight="1">
      <c r="B8" s="126">
        <v>2</v>
      </c>
      <c r="C8" s="127" t="s">
        <v>586</v>
      </c>
      <c r="D8" s="126">
        <v>2</v>
      </c>
      <c r="E8" s="126">
        <f t="shared" ref="E8:E25" si="0">D8*0.25</f>
        <v>0.5</v>
      </c>
      <c r="F8" s="126">
        <v>3</v>
      </c>
      <c r="G8" s="126">
        <f t="shared" ref="G8:G23" si="1">F8*0.75</f>
        <v>2.25</v>
      </c>
      <c r="H8" s="126">
        <f t="shared" ref="H8:H25" si="2">E8+G8</f>
        <v>2.75</v>
      </c>
      <c r="J8" s="141" t="s">
        <v>115</v>
      </c>
      <c r="K8" s="141"/>
      <c r="L8" s="69"/>
      <c r="M8" s="69"/>
      <c r="N8" s="69"/>
      <c r="O8" s="69"/>
    </row>
    <row r="9" spans="2:15" ht="23.25" customHeight="1">
      <c r="B9" s="126">
        <v>3</v>
      </c>
      <c r="C9" s="127" t="s">
        <v>587</v>
      </c>
      <c r="D9" s="126">
        <v>0</v>
      </c>
      <c r="E9" s="126">
        <f t="shared" si="0"/>
        <v>0</v>
      </c>
      <c r="F9" s="126">
        <v>3</v>
      </c>
      <c r="G9" s="126">
        <v>3</v>
      </c>
      <c r="H9" s="126">
        <f t="shared" si="2"/>
        <v>3</v>
      </c>
      <c r="J9" s="141"/>
      <c r="K9" s="141"/>
      <c r="L9" s="69"/>
      <c r="M9" s="69"/>
      <c r="N9" s="69"/>
      <c r="O9" s="69"/>
    </row>
    <row r="10" spans="2:15" ht="22.5" customHeight="1">
      <c r="B10" s="126">
        <v>4</v>
      </c>
      <c r="C10" s="127" t="s">
        <v>588</v>
      </c>
      <c r="D10" s="126">
        <v>3</v>
      </c>
      <c r="E10" s="126">
        <f t="shared" si="0"/>
        <v>0.75</v>
      </c>
      <c r="F10" s="126">
        <v>3</v>
      </c>
      <c r="G10" s="126">
        <f t="shared" si="1"/>
        <v>2.25</v>
      </c>
      <c r="H10" s="126">
        <f t="shared" si="2"/>
        <v>3</v>
      </c>
      <c r="J10" s="141"/>
      <c r="K10" s="141"/>
      <c r="L10" s="69"/>
      <c r="M10" s="69"/>
      <c r="N10" s="69"/>
      <c r="O10" s="69"/>
    </row>
    <row r="11" spans="2:15" ht="21.75" customHeight="1">
      <c r="B11" s="126">
        <v>5</v>
      </c>
      <c r="C11" s="127" t="s">
        <v>589</v>
      </c>
      <c r="D11" s="126">
        <v>0</v>
      </c>
      <c r="E11" s="126">
        <v>0</v>
      </c>
      <c r="F11" s="126">
        <v>3</v>
      </c>
      <c r="G11" s="126">
        <v>3</v>
      </c>
      <c r="H11" s="126">
        <f t="shared" si="2"/>
        <v>3</v>
      </c>
      <c r="J11" s="141"/>
      <c r="K11" s="141"/>
      <c r="L11" s="69"/>
      <c r="M11" s="69"/>
      <c r="N11" s="69"/>
      <c r="O11" s="69"/>
    </row>
    <row r="12" spans="2:15" ht="24" customHeight="1">
      <c r="B12" s="126">
        <v>6</v>
      </c>
      <c r="C12" s="127" t="s">
        <v>590</v>
      </c>
      <c r="D12" s="126">
        <v>0</v>
      </c>
      <c r="E12" s="126">
        <f t="shared" si="0"/>
        <v>0</v>
      </c>
      <c r="F12" s="126">
        <v>1</v>
      </c>
      <c r="G12" s="126">
        <f t="shared" si="1"/>
        <v>0.75</v>
      </c>
      <c r="H12" s="126">
        <f t="shared" si="2"/>
        <v>0.75</v>
      </c>
      <c r="J12" s="141"/>
      <c r="K12" s="141"/>
      <c r="L12" s="69"/>
      <c r="M12" s="69"/>
      <c r="N12" s="69"/>
      <c r="O12" s="69"/>
    </row>
    <row r="13" spans="2:15" ht="23.25" customHeight="1">
      <c r="B13" s="126">
        <v>7</v>
      </c>
      <c r="C13" s="127" t="s">
        <v>591</v>
      </c>
      <c r="D13" s="126">
        <v>0</v>
      </c>
      <c r="E13" s="126">
        <f t="shared" si="0"/>
        <v>0</v>
      </c>
      <c r="F13" s="126">
        <v>0</v>
      </c>
      <c r="G13" s="126">
        <f t="shared" si="1"/>
        <v>0</v>
      </c>
      <c r="H13" s="126">
        <f t="shared" si="2"/>
        <v>0</v>
      </c>
      <c r="J13" s="69"/>
      <c r="K13" s="69"/>
      <c r="L13" s="69"/>
      <c r="M13" s="69"/>
      <c r="N13" s="69"/>
      <c r="O13" s="69"/>
    </row>
    <row r="14" spans="2:15" ht="21" customHeight="1">
      <c r="B14" s="126">
        <v>8</v>
      </c>
      <c r="C14" s="127" t="s">
        <v>592</v>
      </c>
      <c r="D14" s="126">
        <v>3</v>
      </c>
      <c r="E14" s="126">
        <f t="shared" si="0"/>
        <v>0.75</v>
      </c>
      <c r="F14" s="126">
        <v>3</v>
      </c>
      <c r="G14" s="126">
        <f t="shared" si="1"/>
        <v>2.25</v>
      </c>
      <c r="H14" s="126">
        <f t="shared" si="2"/>
        <v>3</v>
      </c>
      <c r="J14" s="63"/>
      <c r="K14" s="63"/>
    </row>
    <row r="15" spans="2:15" ht="21.75" customHeight="1">
      <c r="B15" s="126">
        <v>9</v>
      </c>
      <c r="C15" s="127" t="s">
        <v>593</v>
      </c>
      <c r="D15" s="126">
        <v>3</v>
      </c>
      <c r="E15" s="126">
        <f t="shared" si="0"/>
        <v>0.75</v>
      </c>
      <c r="F15" s="126">
        <v>2</v>
      </c>
      <c r="G15" s="126">
        <f t="shared" si="1"/>
        <v>1.5</v>
      </c>
      <c r="H15" s="126">
        <f t="shared" si="2"/>
        <v>2.25</v>
      </c>
      <c r="J15" s="63"/>
      <c r="K15" s="63"/>
    </row>
    <row r="16" spans="2:15" ht="21.75" customHeight="1">
      <c r="B16" s="126">
        <v>10</v>
      </c>
      <c r="C16" s="127" t="s">
        <v>594</v>
      </c>
      <c r="D16" s="126">
        <v>0</v>
      </c>
      <c r="E16" s="126">
        <f t="shared" si="0"/>
        <v>0</v>
      </c>
      <c r="F16" s="126">
        <v>3</v>
      </c>
      <c r="G16" s="126">
        <v>3</v>
      </c>
      <c r="H16" s="126">
        <f t="shared" si="2"/>
        <v>3</v>
      </c>
      <c r="J16" s="42" t="s">
        <v>116</v>
      </c>
      <c r="K16" s="43" t="s">
        <v>117</v>
      </c>
    </row>
    <row r="17" spans="2:11" ht="24" customHeight="1">
      <c r="B17" s="126">
        <v>11</v>
      </c>
      <c r="C17" s="127" t="s">
        <v>595</v>
      </c>
      <c r="D17" s="126">
        <v>2</v>
      </c>
      <c r="E17" s="126">
        <f t="shared" si="0"/>
        <v>0.5</v>
      </c>
      <c r="F17" s="126">
        <v>3</v>
      </c>
      <c r="G17" s="126">
        <f t="shared" si="1"/>
        <v>2.25</v>
      </c>
      <c r="H17" s="126">
        <f t="shared" si="2"/>
        <v>2.75</v>
      </c>
      <c r="J17" s="44" t="s">
        <v>118</v>
      </c>
      <c r="K17" s="45" t="s">
        <v>119</v>
      </c>
    </row>
    <row r="18" spans="2:11" ht="22.5" customHeight="1">
      <c r="B18" s="126">
        <v>12</v>
      </c>
      <c r="C18" s="127" t="s">
        <v>596</v>
      </c>
      <c r="D18" s="126">
        <v>0</v>
      </c>
      <c r="E18" s="126">
        <f t="shared" si="0"/>
        <v>0</v>
      </c>
      <c r="F18" s="126">
        <v>3</v>
      </c>
      <c r="G18" s="126">
        <v>3</v>
      </c>
      <c r="H18" s="126">
        <f t="shared" si="2"/>
        <v>3</v>
      </c>
      <c r="J18" s="44" t="s">
        <v>120</v>
      </c>
      <c r="K18" s="45" t="s">
        <v>121</v>
      </c>
    </row>
    <row r="19" spans="2:11" ht="24" customHeight="1">
      <c r="B19" s="126">
        <v>13</v>
      </c>
      <c r="C19" s="127" t="s">
        <v>597</v>
      </c>
      <c r="D19" s="126">
        <v>2</v>
      </c>
      <c r="E19" s="126">
        <f t="shared" si="0"/>
        <v>0.5</v>
      </c>
      <c r="F19" s="126">
        <v>3</v>
      </c>
      <c r="G19" s="126">
        <f t="shared" si="1"/>
        <v>2.25</v>
      </c>
      <c r="H19" s="126">
        <f t="shared" si="2"/>
        <v>2.75</v>
      </c>
      <c r="J19" s="44" t="s">
        <v>122</v>
      </c>
      <c r="K19" s="45" t="s">
        <v>123</v>
      </c>
    </row>
    <row r="20" spans="2:11" ht="21" customHeight="1">
      <c r="B20" s="126">
        <v>14</v>
      </c>
      <c r="C20" s="127" t="s">
        <v>598</v>
      </c>
      <c r="D20" s="126">
        <v>0</v>
      </c>
      <c r="E20" s="126">
        <f t="shared" si="0"/>
        <v>0</v>
      </c>
      <c r="F20" s="126">
        <v>3</v>
      </c>
      <c r="G20" s="126">
        <v>3</v>
      </c>
      <c r="H20" s="126">
        <f t="shared" si="2"/>
        <v>3</v>
      </c>
      <c r="J20" s="44" t="s">
        <v>124</v>
      </c>
      <c r="K20" s="45" t="s">
        <v>125</v>
      </c>
    </row>
    <row r="21" spans="2:11" ht="21" customHeight="1">
      <c r="B21" s="126">
        <v>15</v>
      </c>
      <c r="C21" s="127" t="s">
        <v>599</v>
      </c>
      <c r="D21" s="126">
        <v>3</v>
      </c>
      <c r="E21" s="126">
        <f t="shared" si="0"/>
        <v>0.75</v>
      </c>
      <c r="F21" s="126">
        <v>3</v>
      </c>
      <c r="G21" s="126">
        <f t="shared" si="1"/>
        <v>2.25</v>
      </c>
      <c r="H21" s="126">
        <f t="shared" si="2"/>
        <v>3</v>
      </c>
    </row>
    <row r="22" spans="2:11" ht="24" customHeight="1">
      <c r="B22" s="126">
        <v>16</v>
      </c>
      <c r="C22" s="127" t="s">
        <v>600</v>
      </c>
      <c r="D22" s="126">
        <v>0</v>
      </c>
      <c r="E22" s="126">
        <f t="shared" si="0"/>
        <v>0</v>
      </c>
      <c r="F22" s="126">
        <v>3</v>
      </c>
      <c r="G22" s="126">
        <v>3</v>
      </c>
      <c r="H22" s="126">
        <f t="shared" si="2"/>
        <v>3</v>
      </c>
    </row>
    <row r="23" spans="2:11" ht="23.25" customHeight="1">
      <c r="B23" s="126">
        <v>17</v>
      </c>
      <c r="C23" s="127" t="s">
        <v>601</v>
      </c>
      <c r="D23" s="126">
        <v>3</v>
      </c>
      <c r="E23" s="126">
        <f t="shared" si="0"/>
        <v>0.75</v>
      </c>
      <c r="F23" s="126">
        <v>3</v>
      </c>
      <c r="G23" s="126">
        <f t="shared" si="1"/>
        <v>2.25</v>
      </c>
      <c r="H23" s="126">
        <f t="shared" si="2"/>
        <v>3</v>
      </c>
    </row>
    <row r="24" spans="2:11" ht="21.75" customHeight="1">
      <c r="B24" s="126">
        <v>18</v>
      </c>
      <c r="C24" s="127" t="s">
        <v>602</v>
      </c>
      <c r="D24" s="126">
        <v>0</v>
      </c>
      <c r="E24" s="126">
        <f t="shared" si="0"/>
        <v>0</v>
      </c>
      <c r="F24" s="126">
        <v>3</v>
      </c>
      <c r="G24" s="126">
        <v>3</v>
      </c>
      <c r="H24" s="126">
        <f t="shared" si="2"/>
        <v>3</v>
      </c>
    </row>
    <row r="25" spans="2:11" ht="24" customHeight="1">
      <c r="B25" s="126">
        <v>19</v>
      </c>
      <c r="C25" s="127" t="s">
        <v>603</v>
      </c>
      <c r="D25" s="126">
        <v>0</v>
      </c>
      <c r="E25" s="126">
        <f t="shared" si="0"/>
        <v>0</v>
      </c>
      <c r="F25" s="126">
        <v>3</v>
      </c>
      <c r="G25" s="126">
        <v>3</v>
      </c>
      <c r="H25" s="126">
        <f t="shared" si="2"/>
        <v>3</v>
      </c>
    </row>
    <row r="26" spans="2:11" ht="15.75">
      <c r="B26" s="87"/>
    </row>
    <row r="27" spans="2:11" ht="36.75" customHeight="1">
      <c r="B27" s="87"/>
      <c r="C27" s="88" t="s">
        <v>392</v>
      </c>
    </row>
    <row r="28" spans="2:11" ht="15.75">
      <c r="B28" s="67" t="s">
        <v>277</v>
      </c>
    </row>
    <row r="29" spans="2:11" ht="15.75">
      <c r="C29" s="83"/>
    </row>
    <row r="30" spans="2:11" ht="15.75">
      <c r="C30" s="83"/>
    </row>
    <row r="31" spans="2:11">
      <c r="G31" s="107"/>
    </row>
  </sheetData>
  <mergeCells count="3">
    <mergeCell ref="B2:H2"/>
    <mergeCell ref="J8:K12"/>
    <mergeCell ref="J7:K7"/>
  </mergeCells>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dimension ref="B3:O25"/>
  <sheetViews>
    <sheetView workbookViewId="0">
      <selection activeCell="B3" sqref="B3:O3"/>
    </sheetView>
  </sheetViews>
  <sheetFormatPr defaultRowHeight="15"/>
  <cols>
    <col min="2" max="2" width="66.42578125" customWidth="1"/>
  </cols>
  <sheetData>
    <row r="3" spans="2:15" ht="22.5">
      <c r="B3" s="190" t="s">
        <v>638</v>
      </c>
      <c r="C3" s="190"/>
      <c r="D3" s="190"/>
      <c r="E3" s="190"/>
      <c r="F3" s="190"/>
      <c r="G3" s="190"/>
      <c r="H3" s="190"/>
      <c r="I3" s="190"/>
      <c r="J3" s="190"/>
      <c r="K3" s="190"/>
      <c r="L3" s="190"/>
      <c r="M3" s="190"/>
      <c r="N3" s="190"/>
      <c r="O3" s="190"/>
    </row>
    <row r="6" spans="2:15" ht="18.75">
      <c r="B6" s="119"/>
      <c r="C6" s="123" t="s">
        <v>7</v>
      </c>
      <c r="D6" s="123" t="s">
        <v>9</v>
      </c>
      <c r="E6" s="123" t="s">
        <v>11</v>
      </c>
      <c r="F6" s="123" t="s">
        <v>13</v>
      </c>
      <c r="G6" s="123" t="s">
        <v>15</v>
      </c>
      <c r="H6" s="123" t="s">
        <v>17</v>
      </c>
      <c r="I6" s="123" t="s">
        <v>19</v>
      </c>
      <c r="J6" s="123" t="s">
        <v>21</v>
      </c>
      <c r="K6" s="123" t="s">
        <v>23</v>
      </c>
      <c r="L6" s="123" t="s">
        <v>25</v>
      </c>
      <c r="M6" s="123" t="s">
        <v>619</v>
      </c>
      <c r="N6" s="123" t="s">
        <v>620</v>
      </c>
      <c r="O6" s="123" t="s">
        <v>621</v>
      </c>
    </row>
    <row r="7" spans="2:15" ht="16.5">
      <c r="B7" s="122" t="s">
        <v>585</v>
      </c>
      <c r="C7" s="118">
        <v>3</v>
      </c>
      <c r="D7" s="116">
        <v>3</v>
      </c>
      <c r="E7" s="116">
        <v>3</v>
      </c>
      <c r="F7" s="116">
        <v>1</v>
      </c>
      <c r="G7" s="116">
        <v>3</v>
      </c>
      <c r="H7" s="116">
        <v>2</v>
      </c>
      <c r="I7" s="116" t="s">
        <v>622</v>
      </c>
      <c r="J7" s="116" t="s">
        <v>622</v>
      </c>
      <c r="K7" s="116" t="s">
        <v>622</v>
      </c>
      <c r="L7" s="116" t="s">
        <v>622</v>
      </c>
      <c r="M7" s="116">
        <v>3</v>
      </c>
      <c r="N7" s="116" t="s">
        <v>622</v>
      </c>
      <c r="O7" s="116" t="s">
        <v>622</v>
      </c>
    </row>
    <row r="8" spans="2:15" ht="16.5">
      <c r="B8" s="122" t="s">
        <v>586</v>
      </c>
      <c r="C8" s="118">
        <v>3</v>
      </c>
      <c r="D8" s="116">
        <v>3</v>
      </c>
      <c r="E8" s="116">
        <v>1.75</v>
      </c>
      <c r="F8" s="116" t="s">
        <v>622</v>
      </c>
      <c r="G8" s="116" t="s">
        <v>622</v>
      </c>
      <c r="H8" s="116">
        <v>2.25</v>
      </c>
      <c r="I8" s="116">
        <v>2.75</v>
      </c>
      <c r="J8" s="116" t="s">
        <v>622</v>
      </c>
      <c r="K8" s="116" t="s">
        <v>622</v>
      </c>
      <c r="L8" s="116">
        <v>1.75</v>
      </c>
      <c r="M8" s="116" t="s">
        <v>622</v>
      </c>
      <c r="N8" s="116">
        <v>2</v>
      </c>
      <c r="O8" s="116" t="s">
        <v>622</v>
      </c>
    </row>
    <row r="9" spans="2:15" ht="16.5">
      <c r="B9" s="122" t="s">
        <v>587</v>
      </c>
      <c r="C9" s="118">
        <v>3</v>
      </c>
      <c r="D9" s="116">
        <v>3</v>
      </c>
      <c r="E9" s="116">
        <v>2</v>
      </c>
      <c r="F9" s="116">
        <v>1</v>
      </c>
      <c r="G9" s="116" t="s">
        <v>622</v>
      </c>
      <c r="H9" s="116" t="s">
        <v>622</v>
      </c>
      <c r="I9" s="116">
        <v>3</v>
      </c>
      <c r="J9" s="116">
        <v>2</v>
      </c>
      <c r="K9" s="116">
        <v>2</v>
      </c>
      <c r="L9" s="117" t="s">
        <v>622</v>
      </c>
      <c r="M9" s="116" t="s">
        <v>622</v>
      </c>
      <c r="N9" s="116">
        <v>3</v>
      </c>
      <c r="O9" s="116" t="s">
        <v>622</v>
      </c>
    </row>
    <row r="10" spans="2:15" ht="16.5">
      <c r="B10" s="122" t="s">
        <v>588</v>
      </c>
      <c r="C10" s="118">
        <v>3</v>
      </c>
      <c r="D10" s="116">
        <v>2.8</v>
      </c>
      <c r="E10" s="116">
        <v>2.6</v>
      </c>
      <c r="F10" s="116">
        <v>1</v>
      </c>
      <c r="G10" s="116" t="s">
        <v>622</v>
      </c>
      <c r="H10" s="116">
        <v>2.6</v>
      </c>
      <c r="I10" s="116">
        <v>1</v>
      </c>
      <c r="J10" s="117">
        <v>1.6666666666666667</v>
      </c>
      <c r="K10" s="116">
        <v>2</v>
      </c>
      <c r="L10" s="117">
        <v>2</v>
      </c>
      <c r="M10" s="116" t="s">
        <v>622</v>
      </c>
      <c r="N10" s="116" t="s">
        <v>622</v>
      </c>
      <c r="O10" s="116">
        <v>2.8</v>
      </c>
    </row>
    <row r="11" spans="2:15" ht="16.5">
      <c r="B11" s="122" t="s">
        <v>589</v>
      </c>
      <c r="C11" s="118">
        <v>3</v>
      </c>
      <c r="D11" s="116">
        <v>1.8</v>
      </c>
      <c r="E11" s="117">
        <v>1.6</v>
      </c>
      <c r="F11" s="116">
        <v>1.4</v>
      </c>
      <c r="G11" s="116">
        <v>2</v>
      </c>
      <c r="H11" s="116">
        <v>2.4</v>
      </c>
      <c r="I11" s="116" t="s">
        <v>622</v>
      </c>
      <c r="J11" s="116">
        <v>1.4</v>
      </c>
      <c r="K11" s="116">
        <v>1.5</v>
      </c>
      <c r="L11" s="116">
        <v>2</v>
      </c>
      <c r="M11" s="116" t="s">
        <v>622</v>
      </c>
      <c r="N11" s="116" t="s">
        <v>622</v>
      </c>
      <c r="O11" s="116">
        <v>3</v>
      </c>
    </row>
    <row r="12" spans="2:15" ht="16.5">
      <c r="B12" s="122" t="s">
        <v>590</v>
      </c>
      <c r="C12" s="118">
        <v>3</v>
      </c>
      <c r="D12" s="116">
        <v>3</v>
      </c>
      <c r="E12" s="116">
        <v>3</v>
      </c>
      <c r="F12" s="116">
        <v>1</v>
      </c>
      <c r="G12" s="116">
        <v>2</v>
      </c>
      <c r="H12" s="116">
        <v>3</v>
      </c>
      <c r="I12" s="116" t="s">
        <v>622</v>
      </c>
      <c r="J12" s="117" t="s">
        <v>622</v>
      </c>
      <c r="K12" s="116" t="s">
        <v>622</v>
      </c>
      <c r="L12" s="116" t="s">
        <v>622</v>
      </c>
      <c r="M12" s="116">
        <v>3</v>
      </c>
      <c r="N12" s="116" t="s">
        <v>622</v>
      </c>
      <c r="O12" s="116" t="s">
        <v>622</v>
      </c>
    </row>
    <row r="13" spans="2:15" ht="16.5">
      <c r="B13" s="122" t="s">
        <v>591</v>
      </c>
      <c r="C13" s="118">
        <v>3</v>
      </c>
      <c r="D13" s="116">
        <v>3</v>
      </c>
      <c r="E13" s="117">
        <v>3</v>
      </c>
      <c r="F13" s="116">
        <v>2</v>
      </c>
      <c r="G13" s="116" t="s">
        <v>622</v>
      </c>
      <c r="H13" s="116" t="s">
        <v>622</v>
      </c>
      <c r="I13" s="116" t="s">
        <v>622</v>
      </c>
      <c r="J13" s="116" t="s">
        <v>622</v>
      </c>
      <c r="K13" s="116" t="s">
        <v>622</v>
      </c>
      <c r="L13" s="116" t="s">
        <v>622</v>
      </c>
      <c r="M13" s="116">
        <v>2</v>
      </c>
      <c r="N13" s="116" t="s">
        <v>622</v>
      </c>
      <c r="O13" s="116" t="s">
        <v>622</v>
      </c>
    </row>
    <row r="14" spans="2:15" ht="16.5">
      <c r="B14" s="122" t="s">
        <v>592</v>
      </c>
      <c r="C14" s="118">
        <v>3</v>
      </c>
      <c r="D14" s="116">
        <v>3</v>
      </c>
      <c r="E14" s="116">
        <v>3</v>
      </c>
      <c r="F14" s="116">
        <v>3</v>
      </c>
      <c r="G14" s="116">
        <v>3</v>
      </c>
      <c r="H14" s="116">
        <v>3</v>
      </c>
      <c r="I14" s="116" t="s">
        <v>622</v>
      </c>
      <c r="J14" s="116">
        <v>3</v>
      </c>
      <c r="K14" s="116">
        <v>3</v>
      </c>
      <c r="L14" s="116">
        <v>2</v>
      </c>
      <c r="M14" s="116">
        <v>3</v>
      </c>
      <c r="N14" s="116" t="s">
        <v>622</v>
      </c>
      <c r="O14" s="116" t="s">
        <v>622</v>
      </c>
    </row>
    <row r="15" spans="2:15" ht="16.5">
      <c r="B15" s="122" t="s">
        <v>593</v>
      </c>
      <c r="C15" s="118">
        <v>3</v>
      </c>
      <c r="D15" s="116">
        <v>3</v>
      </c>
      <c r="E15" s="117">
        <v>1.6666666666666667</v>
      </c>
      <c r="F15" s="116" t="s">
        <v>622</v>
      </c>
      <c r="G15" s="116" t="s">
        <v>622</v>
      </c>
      <c r="H15" s="117">
        <v>1.6666666666666667</v>
      </c>
      <c r="I15" s="116">
        <v>3</v>
      </c>
      <c r="J15" s="116">
        <v>1</v>
      </c>
      <c r="K15" s="116">
        <v>2</v>
      </c>
      <c r="L15" s="116" t="s">
        <v>622</v>
      </c>
      <c r="M15" s="116" t="s">
        <v>622</v>
      </c>
      <c r="N15" s="117">
        <v>1.6666666666666667</v>
      </c>
      <c r="O15" s="116" t="s">
        <v>622</v>
      </c>
    </row>
    <row r="16" spans="2:15" ht="16.5">
      <c r="B16" s="122" t="s">
        <v>594</v>
      </c>
      <c r="C16" s="116">
        <v>3</v>
      </c>
      <c r="D16" s="116">
        <v>3</v>
      </c>
      <c r="E16" s="116">
        <v>3</v>
      </c>
      <c r="F16" s="116">
        <v>1</v>
      </c>
      <c r="G16" s="116" t="s">
        <v>622</v>
      </c>
      <c r="H16" s="116" t="s">
        <v>622</v>
      </c>
      <c r="I16" s="116">
        <v>3</v>
      </c>
      <c r="J16" s="116">
        <v>2</v>
      </c>
      <c r="K16" s="116">
        <v>3</v>
      </c>
      <c r="L16" s="116" t="s">
        <v>622</v>
      </c>
      <c r="M16" s="116" t="s">
        <v>622</v>
      </c>
      <c r="N16" s="116">
        <v>3</v>
      </c>
      <c r="O16" s="116" t="s">
        <v>622</v>
      </c>
    </row>
    <row r="17" spans="2:15" ht="16.5">
      <c r="B17" s="122" t="s">
        <v>595</v>
      </c>
      <c r="C17" s="116">
        <v>2</v>
      </c>
      <c r="D17" s="117">
        <v>2.6666666666666665</v>
      </c>
      <c r="E17" s="117">
        <v>2.6666666666666665</v>
      </c>
      <c r="F17" s="116">
        <v>1</v>
      </c>
      <c r="G17" s="116">
        <v>1</v>
      </c>
      <c r="H17" s="117">
        <v>1.6666666666666667</v>
      </c>
      <c r="I17" s="116">
        <v>3</v>
      </c>
      <c r="J17" s="116">
        <v>1</v>
      </c>
      <c r="K17" s="116" t="s">
        <v>622</v>
      </c>
      <c r="L17" s="116">
        <v>2</v>
      </c>
      <c r="M17" s="116" t="s">
        <v>622</v>
      </c>
      <c r="N17" s="116">
        <v>2</v>
      </c>
      <c r="O17" s="116" t="s">
        <v>622</v>
      </c>
    </row>
    <row r="18" spans="2:15" ht="16.5">
      <c r="B18" s="122" t="s">
        <v>596</v>
      </c>
      <c r="C18" s="116">
        <v>3</v>
      </c>
      <c r="D18" s="116">
        <v>3</v>
      </c>
      <c r="E18" s="116">
        <v>3</v>
      </c>
      <c r="F18" s="116">
        <v>1</v>
      </c>
      <c r="G18" s="116" t="s">
        <v>622</v>
      </c>
      <c r="H18" s="116" t="s">
        <v>622</v>
      </c>
      <c r="I18" s="116">
        <v>3</v>
      </c>
      <c r="J18" s="116">
        <v>2</v>
      </c>
      <c r="K18" s="116">
        <v>2.75</v>
      </c>
      <c r="L18" s="116" t="s">
        <v>622</v>
      </c>
      <c r="M18" s="116" t="s">
        <v>622</v>
      </c>
      <c r="N18" s="116">
        <v>3</v>
      </c>
      <c r="O18" s="116" t="s">
        <v>622</v>
      </c>
    </row>
    <row r="19" spans="2:15" ht="16.5">
      <c r="B19" s="122" t="s">
        <v>597</v>
      </c>
      <c r="C19" s="116">
        <v>2</v>
      </c>
      <c r="D19" s="116">
        <v>3</v>
      </c>
      <c r="E19" s="116">
        <v>2.75</v>
      </c>
      <c r="F19" s="116">
        <v>2</v>
      </c>
      <c r="G19" s="116">
        <v>1.5</v>
      </c>
      <c r="H19" s="116">
        <v>1.75</v>
      </c>
      <c r="I19" s="116">
        <v>3</v>
      </c>
      <c r="J19" s="116">
        <v>2</v>
      </c>
      <c r="K19" s="116">
        <v>1</v>
      </c>
      <c r="L19" s="116">
        <v>2.5</v>
      </c>
      <c r="M19" s="116" t="s">
        <v>622</v>
      </c>
      <c r="N19" s="117">
        <v>2.3333333333333335</v>
      </c>
      <c r="O19" s="116" t="s">
        <v>622</v>
      </c>
    </row>
    <row r="20" spans="2:15" ht="16.5">
      <c r="B20" s="122" t="s">
        <v>598</v>
      </c>
      <c r="C20" s="116">
        <v>3</v>
      </c>
      <c r="D20" s="116">
        <v>3</v>
      </c>
      <c r="E20" s="116">
        <v>3</v>
      </c>
      <c r="F20" s="116">
        <v>2</v>
      </c>
      <c r="G20" s="116" t="s">
        <v>622</v>
      </c>
      <c r="H20" s="116" t="s">
        <v>622</v>
      </c>
      <c r="I20" s="116">
        <v>3</v>
      </c>
      <c r="J20" s="116">
        <v>2</v>
      </c>
      <c r="K20" s="116">
        <v>3</v>
      </c>
      <c r="L20" s="116" t="s">
        <v>622</v>
      </c>
      <c r="M20" s="116" t="s">
        <v>622</v>
      </c>
      <c r="N20" s="116">
        <v>3</v>
      </c>
      <c r="O20" s="116" t="s">
        <v>622</v>
      </c>
    </row>
    <row r="21" spans="2:15" ht="16.5">
      <c r="B21" s="122" t="s">
        <v>599</v>
      </c>
      <c r="C21" s="116">
        <v>2.5</v>
      </c>
      <c r="D21" s="116">
        <v>2.75</v>
      </c>
      <c r="E21" s="116">
        <v>2.25</v>
      </c>
      <c r="F21" s="116">
        <v>1</v>
      </c>
      <c r="G21" s="116" t="s">
        <v>622</v>
      </c>
      <c r="H21" s="116" t="s">
        <v>622</v>
      </c>
      <c r="I21" s="116">
        <v>1.75</v>
      </c>
      <c r="J21" s="116">
        <v>2</v>
      </c>
      <c r="K21" s="116">
        <v>2</v>
      </c>
      <c r="L21" s="116" t="s">
        <v>622</v>
      </c>
      <c r="M21" s="116" t="s">
        <v>622</v>
      </c>
      <c r="N21" s="116" t="s">
        <v>622</v>
      </c>
      <c r="O21" s="116">
        <v>3</v>
      </c>
    </row>
    <row r="22" spans="2:15" ht="16.5">
      <c r="B22" s="122" t="s">
        <v>600</v>
      </c>
      <c r="C22" s="116">
        <v>3</v>
      </c>
      <c r="D22" s="116">
        <v>2.2000000000000002</v>
      </c>
      <c r="E22" s="116">
        <v>2.6</v>
      </c>
      <c r="F22" s="116">
        <v>1.8</v>
      </c>
      <c r="G22" s="116">
        <v>1.6</v>
      </c>
      <c r="H22" s="116">
        <v>2.6</v>
      </c>
      <c r="I22" s="116" t="s">
        <v>622</v>
      </c>
      <c r="J22" s="116">
        <v>2</v>
      </c>
      <c r="K22" s="116">
        <v>2.4</v>
      </c>
      <c r="L22" s="116" t="s">
        <v>622</v>
      </c>
      <c r="M22" s="116" t="s">
        <v>622</v>
      </c>
      <c r="N22" s="116" t="s">
        <v>622</v>
      </c>
      <c r="O22" s="116">
        <v>3</v>
      </c>
    </row>
    <row r="23" spans="2:15" ht="16.5">
      <c r="B23" s="122" t="s">
        <v>601</v>
      </c>
      <c r="C23" s="116">
        <v>3</v>
      </c>
      <c r="D23" s="117">
        <v>2.6666666666666665</v>
      </c>
      <c r="E23" s="117">
        <v>2.8333333333333335</v>
      </c>
      <c r="F23" s="116">
        <v>1</v>
      </c>
      <c r="G23" s="116" t="s">
        <v>622</v>
      </c>
      <c r="H23" s="116">
        <v>2.5</v>
      </c>
      <c r="I23" s="116" t="s">
        <v>622</v>
      </c>
      <c r="J23" s="116">
        <v>1.6</v>
      </c>
      <c r="K23" s="117">
        <v>1.6666666666666667</v>
      </c>
      <c r="L23" s="116">
        <v>2</v>
      </c>
      <c r="M23" s="116" t="s">
        <v>622</v>
      </c>
      <c r="N23" s="116" t="s">
        <v>622</v>
      </c>
      <c r="O23" s="116">
        <v>2.5</v>
      </c>
    </row>
    <row r="24" spans="2:15" ht="16.5">
      <c r="B24" s="122" t="s">
        <v>602</v>
      </c>
      <c r="C24" s="116">
        <v>3</v>
      </c>
      <c r="D24" s="116">
        <v>2.5</v>
      </c>
      <c r="E24" s="116">
        <v>3</v>
      </c>
      <c r="F24" s="116">
        <v>1.75</v>
      </c>
      <c r="G24" s="116">
        <v>2</v>
      </c>
      <c r="H24" s="116">
        <v>2.5</v>
      </c>
      <c r="I24" s="116">
        <v>1.5</v>
      </c>
      <c r="J24" s="116">
        <v>2</v>
      </c>
      <c r="K24" s="116">
        <v>2.5</v>
      </c>
      <c r="L24" s="116">
        <v>2</v>
      </c>
      <c r="M24" s="116" t="s">
        <v>622</v>
      </c>
      <c r="N24" s="116" t="s">
        <v>622</v>
      </c>
      <c r="O24" s="116">
        <v>3</v>
      </c>
    </row>
    <row r="25" spans="2:15" ht="16.5">
      <c r="B25" s="122" t="s">
        <v>603</v>
      </c>
      <c r="C25" s="116">
        <v>2.5</v>
      </c>
      <c r="D25" s="117">
        <v>2.6666666666666665</v>
      </c>
      <c r="E25" s="117">
        <v>2.6666666666666665</v>
      </c>
      <c r="F25" s="116">
        <v>2</v>
      </c>
      <c r="G25" s="116">
        <v>2</v>
      </c>
      <c r="H25" s="117">
        <v>1.8333333333333333</v>
      </c>
      <c r="I25" s="116" t="s">
        <v>622</v>
      </c>
      <c r="J25" s="117">
        <v>2.3333333333333335</v>
      </c>
      <c r="K25" s="117">
        <v>2.1666666666666665</v>
      </c>
      <c r="L25" s="116">
        <v>1</v>
      </c>
      <c r="M25" s="116" t="s">
        <v>622</v>
      </c>
      <c r="N25" s="116" t="s">
        <v>622</v>
      </c>
      <c r="O25" s="117">
        <v>2.8333333333333335</v>
      </c>
    </row>
  </sheetData>
  <mergeCells count="1">
    <mergeCell ref="B3:O3"/>
  </mergeCells>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dimension ref="B1:O33"/>
  <sheetViews>
    <sheetView topLeftCell="A4" workbookViewId="0">
      <selection activeCell="D26" sqref="D26"/>
    </sheetView>
  </sheetViews>
  <sheetFormatPr defaultRowHeight="15"/>
  <cols>
    <col min="2" max="2" width="60.85546875" customWidth="1"/>
    <col min="6" max="6" width="14.85546875" bestFit="1" customWidth="1"/>
    <col min="8" max="8" width="14.85546875" bestFit="1" customWidth="1"/>
  </cols>
  <sheetData>
    <row r="1" spans="2:15" ht="25.5">
      <c r="B1" s="158" t="s">
        <v>126</v>
      </c>
      <c r="C1" s="158"/>
      <c r="D1" s="158"/>
      <c r="E1" s="158"/>
      <c r="F1" s="158"/>
      <c r="G1" s="158"/>
      <c r="H1" s="158"/>
      <c r="I1" s="158"/>
      <c r="J1" s="158"/>
      <c r="K1" s="158"/>
      <c r="L1" s="158"/>
      <c r="M1" s="158"/>
      <c r="N1" s="158"/>
      <c r="O1" s="158"/>
    </row>
    <row r="2" spans="2:15" ht="26.25" customHeight="1">
      <c r="B2" s="159" t="s">
        <v>127</v>
      </c>
      <c r="C2" s="159"/>
      <c r="D2" s="159"/>
      <c r="E2" s="159"/>
      <c r="F2" s="159"/>
      <c r="G2" s="159"/>
      <c r="H2" s="159"/>
      <c r="I2" s="159"/>
      <c r="J2" s="159"/>
      <c r="K2" s="159"/>
      <c r="L2" s="159"/>
      <c r="M2" s="159"/>
      <c r="N2" s="159"/>
      <c r="O2" s="159"/>
    </row>
    <row r="3" spans="2:15" ht="16.5" thickBot="1">
      <c r="B3" s="49"/>
    </row>
    <row r="4" spans="2:15" ht="20.25" thickTop="1" thickBot="1">
      <c r="B4" s="89" t="s">
        <v>128</v>
      </c>
      <c r="C4" s="89" t="s">
        <v>7</v>
      </c>
      <c r="D4" s="89" t="s">
        <v>9</v>
      </c>
      <c r="E4" s="89" t="s">
        <v>11</v>
      </c>
      <c r="F4" s="89" t="s">
        <v>13</v>
      </c>
      <c r="G4" s="89" t="s">
        <v>15</v>
      </c>
      <c r="H4" s="89" t="s">
        <v>17</v>
      </c>
      <c r="I4" s="89" t="s">
        <v>19</v>
      </c>
      <c r="J4" s="89" t="s">
        <v>21</v>
      </c>
      <c r="K4" s="89" t="s">
        <v>23</v>
      </c>
      <c r="L4" s="89" t="s">
        <v>25</v>
      </c>
      <c r="M4" s="89" t="s">
        <v>29</v>
      </c>
      <c r="N4" s="89" t="s">
        <v>31</v>
      </c>
      <c r="O4" s="89" t="s">
        <v>33</v>
      </c>
    </row>
    <row r="5" spans="2:15" ht="20.25" customHeight="1" thickTop="1">
      <c r="B5" s="90" t="s">
        <v>585</v>
      </c>
      <c r="C5" s="91">
        <f>(IF(('6 sem COs avg'!C7)="","-",(('6 sem COs avg'!C7)/3)*('Course wise attainment (3)'!H7)))</f>
        <v>2</v>
      </c>
      <c r="D5" s="91">
        <f>(IF(('6 sem COs avg'!D7)="","-",(('6 sem COs avg'!D7)/3)*('Course wise attainment (3)'!H7)))</f>
        <v>2</v>
      </c>
      <c r="E5" s="91">
        <f>(IF(('6 sem COs avg'!E7)="","-",(('6 sem COs avg'!E7)/3)*('Course wise attainment (3)'!H7)))</f>
        <v>2</v>
      </c>
      <c r="F5" s="108">
        <f>(IF(('6 sem COs avg'!F7)="","-",(('6 sem COs avg'!F7)/3)*('Course wise attainment (3)'!H7)))</f>
        <v>0.66666666666666663</v>
      </c>
      <c r="G5" s="91">
        <f>(IF(('6 sem COs avg'!G7)="","-",(('6 sem COs avg'!G7)/3)*('Course wise attainment (3)'!H7)))</f>
        <v>2</v>
      </c>
      <c r="H5" s="108">
        <f>(IF(('6 sem COs avg'!H7)="","-",(('6 sem COs avg'!H7)/3)*('Course wise attainment (3)'!H7)))</f>
        <v>1.3333333333333333</v>
      </c>
      <c r="I5" s="91" t="str">
        <f>(IF(('6 sem COs avg'!I7)="","-",(('6 sem COs avg'!I7)/3)*('Course wise attainment (3)'!H7)))</f>
        <v>-</v>
      </c>
      <c r="J5" s="91" t="str">
        <f>(IF(('6 sem COs avg'!J7)="","-",(('6 sem COs avg'!J7)/3)*('Course wise attainment (3)'!H7)))</f>
        <v>-</v>
      </c>
      <c r="K5" s="91" t="str">
        <f>(IF(('6 sem COs avg'!K7)="","-",(('6 sem COs avg'!K7)/3)*('Course wise attainment (3)'!H7)))</f>
        <v>-</v>
      </c>
      <c r="L5" s="91" t="str">
        <f>(IF(('6 sem COs avg'!L7)="","-",(('6 sem COs avg'!L7)/3)*('Course wise attainment (3)'!H7)))</f>
        <v>-</v>
      </c>
      <c r="M5" s="91">
        <f>(IF(('6 sem COs avg'!M7)="","-",(('6 sem COs avg'!M7)/3)*('Course wise attainment (3)'!H7)))</f>
        <v>2</v>
      </c>
      <c r="N5" s="91" t="str">
        <f>(IF(('6 sem COs avg'!N7)="","-",(('6 sem COs avg'!N7)/3)*('Course wise attainment (3)'!H7)))</f>
        <v>-</v>
      </c>
      <c r="O5" s="91" t="str">
        <f>(IF(('6 sem COs avg'!O7)="","-",(('6 sem COs avg'!O7)/3)*('Course wise attainment (3)'!H7)))</f>
        <v>-</v>
      </c>
    </row>
    <row r="6" spans="2:15" ht="21.75" customHeight="1">
      <c r="B6" s="90" t="s">
        <v>586</v>
      </c>
      <c r="C6" s="91">
        <f>(IF(('6 sem COs avg'!C8)="","-",(('6 sem COs avg'!C8)/3)*('Course wise attainment (3)'!H8)))</f>
        <v>2.75</v>
      </c>
      <c r="D6" s="91">
        <f>(IF(('6 sem COs avg'!D8)="","-",(('6 sem COs avg'!D8)/3)*('Course wise attainment (3)'!H8)))</f>
        <v>2.75</v>
      </c>
      <c r="E6" s="108">
        <f>(IF(('6 sem COs avg'!E8)="","-",(('6 sem COs avg'!E8)/3)*('Course wise attainment (3)'!H8)))</f>
        <v>1.6041666666666667</v>
      </c>
      <c r="F6" s="108" t="str">
        <f>(IF(('6 sem COs avg'!F8)="","-",(('6 sem COs avg'!F8)/3)*('Course wise attainment (3)'!H8)))</f>
        <v>-</v>
      </c>
      <c r="G6" s="91" t="str">
        <f>(IF(('6 sem COs avg'!G8)="","-",(('6 sem COs avg'!G8)/3)*('Course wise attainment (3)'!H8)))</f>
        <v>-</v>
      </c>
      <c r="H6" s="108">
        <f>(IF(('6 sem COs avg'!H8)="","-",(('6 sem COs avg'!H8)/3)*('Course wise attainment (3)'!H8)))</f>
        <v>2.0625</v>
      </c>
      <c r="I6" s="108">
        <f>(IF(('6 sem COs avg'!I8)="","-",(('6 sem COs avg'!I8)/3)*('Course wise attainment (3)'!H8)))</f>
        <v>2.520833333333333</v>
      </c>
      <c r="J6" s="91" t="str">
        <f>(IF(('6 sem COs avg'!J8)="","-",(('6 sem COs avg'!J8)/3)*('Course wise attainment (3)'!H8)))</f>
        <v>-</v>
      </c>
      <c r="K6" s="91" t="str">
        <f>(IF(('6 sem COs avg'!K8)="","-",(('6 sem COs avg'!K8)/3)*('Course wise attainment (3)'!H8)))</f>
        <v>-</v>
      </c>
      <c r="L6" s="108">
        <f>(IF(('6 sem COs avg'!L8)="","-",(('6 sem COs avg'!L8)/3)*('Course wise attainment (3)'!H8)))</f>
        <v>1.6041666666666667</v>
      </c>
      <c r="M6" s="91" t="str">
        <f>(IF(('6 sem COs avg'!M8)="","-",(('6 sem COs avg'!M8)/3)*('Course wise attainment (3)'!H8)))</f>
        <v>-</v>
      </c>
      <c r="N6" s="108">
        <f>(IF(('6 sem COs avg'!N8)="","-",(('6 sem COs avg'!N8)/3)*('Course wise attainment (3)'!H8)))</f>
        <v>1.8333333333333333</v>
      </c>
      <c r="O6" s="91" t="str">
        <f>(IF(('6 sem COs avg'!O8)="","-",(('6 sem COs avg'!O8)/3)*('Course wise attainment (3)'!H8)))</f>
        <v>-</v>
      </c>
    </row>
    <row r="7" spans="2:15" ht="21.75" customHeight="1">
      <c r="B7" s="90" t="s">
        <v>587</v>
      </c>
      <c r="C7" s="91">
        <f>(IF(('6 sem COs avg'!C9)="","-",(('6 sem COs avg'!C9)/3)*('Course wise attainment (3)'!H9)))</f>
        <v>3</v>
      </c>
      <c r="D7" s="91">
        <f>(IF(('6 sem COs avg'!D9)="","-",(('6 sem COs avg'!D9)/3)*('Course wise attainment (3)'!H9)))</f>
        <v>3</v>
      </c>
      <c r="E7" s="91">
        <f>(IF(('6 sem COs avg'!E9)="","-",(('6 sem COs avg'!E9)/3)*('Course wise attainment (3)'!H9)))</f>
        <v>2</v>
      </c>
      <c r="F7" s="108">
        <f>(IF(('6 sem COs avg'!F9)="","-",(('6 sem COs avg'!F9)/3)*('Course wise attainment (3)'!H9)))</f>
        <v>1</v>
      </c>
      <c r="G7" s="91" t="str">
        <f>(IF(('6 sem COs avg'!G9)="","-",(('6 sem COs avg'!G9)/3)*('Course wise attainment (3)'!H9)))</f>
        <v>-</v>
      </c>
      <c r="H7" s="108" t="str">
        <f>(IF(('6 sem COs avg'!H9)="","-",(('6 sem COs avg'!H9)/3)*('Course wise attainment (3)'!H9)))</f>
        <v>-</v>
      </c>
      <c r="I7" s="91">
        <f>(IF(('6 sem COs avg'!I9)="","-",(('6 sem COs avg'!I9)/3)*('Course wise attainment (3)'!H9)))</f>
        <v>3</v>
      </c>
      <c r="J7" s="91">
        <f>(IF(('6 sem COs avg'!J9)="","-",(('6 sem COs avg'!J9)/3)*('Course wise attainment (3)'!H9)))</f>
        <v>2</v>
      </c>
      <c r="K7" s="91">
        <f>(IF(('6 sem COs avg'!K9)="","-",(('6 sem COs avg'!K9)/3)*('Course wise attainment (3)'!H9)))</f>
        <v>2</v>
      </c>
      <c r="L7" s="91" t="str">
        <f>(IF(('6 sem COs avg'!L9)="","-",(('6 sem COs avg'!L9)/3)*('Course wise attainment (3)'!H9)))</f>
        <v>-</v>
      </c>
      <c r="M7" s="91" t="str">
        <f>(IF(('6 sem COs avg'!M9)="","-",(('6 sem COs avg'!M9)/3)*('Course wise attainment (3)'!H9)))</f>
        <v>-</v>
      </c>
      <c r="N7" s="91">
        <f>(IF(('6 sem COs avg'!N9)="","-",(('6 sem COs avg'!N9)/3)*('Course wise attainment (3)'!H9)))</f>
        <v>3</v>
      </c>
      <c r="O7" s="91" t="str">
        <f>(IF(('6 sem COs avg'!O9)="","-",(('6 sem COs avg'!O9)/3)*('Course wise attainment (3)'!H9)))</f>
        <v>-</v>
      </c>
    </row>
    <row r="8" spans="2:15" ht="21.75" customHeight="1">
      <c r="B8" s="90" t="s">
        <v>588</v>
      </c>
      <c r="C8" s="91">
        <f>(IF(('6 sem COs avg'!C10)="","-",(('6 sem COs avg'!C10)/3)*('Course wise attainment (3)'!H10)))</f>
        <v>3</v>
      </c>
      <c r="D8" s="91">
        <f>(IF(('6 sem COs avg'!D10)="","-",(('6 sem COs avg'!D10)/3)*('Course wise attainment (3)'!H10)))</f>
        <v>2.8</v>
      </c>
      <c r="E8" s="91">
        <f>(IF(('6 sem COs avg'!E10)="","-",(('6 sem COs avg'!E10)/3)*('Course wise attainment (3)'!H10)))</f>
        <v>2.6</v>
      </c>
      <c r="F8" s="108">
        <f>(IF(('6 sem COs avg'!F10)="","-",(('6 sem COs avg'!F10)/3)*('Course wise attainment (3)'!H10)))</f>
        <v>1</v>
      </c>
      <c r="G8" s="91" t="str">
        <f>(IF(('6 sem COs avg'!G10)="","-",(('6 sem COs avg'!G10)/3)*('Course wise attainment (3)'!H10)))</f>
        <v>-</v>
      </c>
      <c r="H8" s="108">
        <f>(IF(('6 sem COs avg'!H10)="","-",(('6 sem COs avg'!H10)/3)*('Course wise attainment (3)'!H10)))</f>
        <v>2.6</v>
      </c>
      <c r="I8" s="91">
        <f>(IF(('6 sem COs avg'!I10)="","-",(('6 sem COs avg'!I10)/3)*('Course wise attainment (3)'!H10)))</f>
        <v>1</v>
      </c>
      <c r="J8" s="108">
        <f>(IF(('6 sem COs avg'!J10)="","-",(('6 sem COs avg'!J10)/3)*('Course wise attainment (3)'!H10)))</f>
        <v>1.6666666666666667</v>
      </c>
      <c r="K8" s="91">
        <f>(IF(('6 sem COs avg'!K10)="","-",(('6 sem COs avg'!K10)/3)*('Course wise attainment (3)'!H10)))</f>
        <v>2</v>
      </c>
      <c r="L8" s="91">
        <f>(IF(('6 sem COs avg'!L10)="","-",(('6 sem COs avg'!L10)/3)*('Course wise attainment (3)'!H10)))</f>
        <v>2</v>
      </c>
      <c r="M8" s="91" t="str">
        <f>(IF(('6 sem COs avg'!M10)="","-",(('6 sem COs avg'!M10)/3)*('Course wise attainment (3)'!H10)))</f>
        <v>-</v>
      </c>
      <c r="N8" s="91" t="str">
        <f>(IF(('6 sem COs avg'!N10)="","-",(('6 sem COs avg'!N10)/3)*('Course wise attainment (3)'!H10)))</f>
        <v>-</v>
      </c>
      <c r="O8" s="91">
        <f>(IF(('6 sem COs avg'!O10)="","-",(('6 sem COs avg'!O10)/3)*('Course wise attainment (3)'!H10)))</f>
        <v>2.8</v>
      </c>
    </row>
    <row r="9" spans="2:15" ht="21.75" customHeight="1">
      <c r="B9" s="90" t="s">
        <v>589</v>
      </c>
      <c r="C9" s="91">
        <f>(IF(('6 sem COs avg'!C11)="","-",(('6 sem COs avg'!C11)/3)*('Course wise attainment (3)'!H11)))</f>
        <v>3</v>
      </c>
      <c r="D9" s="91">
        <f>(IF(('6 sem COs avg'!D11)="","-",(('6 sem COs avg'!D11)/3)*('Course wise attainment (3)'!H11)))</f>
        <v>1.7999999999999998</v>
      </c>
      <c r="E9" s="91">
        <f>(IF(('6 sem COs avg'!E11)="","-",(('6 sem COs avg'!E11)/3)*('Course wise attainment (3)'!H11)))</f>
        <v>1.6</v>
      </c>
      <c r="F9" s="108">
        <f>(IF(('6 sem COs avg'!F11)="","-",(('6 sem COs avg'!F11)/3)*('Course wise attainment (3)'!H11)))</f>
        <v>1.4</v>
      </c>
      <c r="G9" s="91">
        <f>(IF(('6 sem COs avg'!G11)="","-",(('6 sem COs avg'!G11)/3)*('Course wise attainment (3)'!H11)))</f>
        <v>2</v>
      </c>
      <c r="H9" s="108">
        <f>(IF(('6 sem COs avg'!H11)="","-",(('6 sem COs avg'!H11)/3)*('Course wise attainment (3)'!H11)))</f>
        <v>2.4</v>
      </c>
      <c r="I9" s="91" t="str">
        <f>(IF(('6 sem COs avg'!I11)="","-",(('6 sem COs avg'!I11)/3)*('Course wise attainment (3)'!H11)))</f>
        <v>-</v>
      </c>
      <c r="J9" s="91">
        <f>(IF(('6 sem COs avg'!J11)="","-",(('6 sem COs avg'!J11)/3)*('Course wise attainment (3)'!H11)))</f>
        <v>1.4</v>
      </c>
      <c r="K9" s="91">
        <f>(IF(('6 sem COs avg'!K11)="","-",(('6 sem COs avg'!K11)/3)*('Course wise attainment (3)'!H11)))</f>
        <v>1.5</v>
      </c>
      <c r="L9" s="91">
        <f>(IF(('6 sem COs avg'!L11)="","-",(('6 sem COs avg'!L11)/3)*('Course wise attainment (3)'!H11)))</f>
        <v>2</v>
      </c>
      <c r="M9" s="91" t="str">
        <f>(IF(('6 sem COs avg'!M11)="","-",(('6 sem COs avg'!M11)/3)*('Course wise attainment (3)'!H11)))</f>
        <v>-</v>
      </c>
      <c r="N9" s="91" t="str">
        <f>(IF(('6 sem COs avg'!N11)="","-",(('6 sem COs avg'!N11)/3)*('Course wise attainment (3)'!H11)))</f>
        <v>-</v>
      </c>
      <c r="O9" s="91">
        <f>(IF(('6 sem COs avg'!O11)="","-",(('6 sem COs avg'!O11)/3)*('Course wise attainment (3)'!H11)))</f>
        <v>3</v>
      </c>
    </row>
    <row r="10" spans="2:15" ht="21.75" customHeight="1">
      <c r="B10" s="90" t="s">
        <v>590</v>
      </c>
      <c r="C10" s="91">
        <f>(IF(('6 sem COs avg'!C12)="","-",(('6 sem COs avg'!C12)/3)*('Course wise attainment (3)'!H12)))</f>
        <v>0.75</v>
      </c>
      <c r="D10" s="91">
        <f>(IF(('6 sem COs avg'!D12)="","-",(('6 sem COs avg'!D12)/3)*('Course wise attainment (3)'!H12)))</f>
        <v>0.75</v>
      </c>
      <c r="E10" s="91">
        <f>(IF(('6 sem COs avg'!E12)="","-",(('6 sem COs avg'!E12)/3)*('Course wise attainment (3)'!H12)))</f>
        <v>0.75</v>
      </c>
      <c r="F10" s="108">
        <f>(IF(('6 sem COs avg'!F12)="","-",(('6 sem COs avg'!F12)/3)*('Course wise attainment (3)'!H12)))</f>
        <v>0.25</v>
      </c>
      <c r="G10" s="91">
        <f>(IF(('6 sem COs avg'!G12)="","-",(('6 sem COs avg'!G12)/3)*('Course wise attainment (3)'!H12)))</f>
        <v>0.5</v>
      </c>
      <c r="H10" s="108">
        <f>(IF(('6 sem COs avg'!H12)="","-",(('6 sem COs avg'!H12)/3)*('Course wise attainment (3)'!H12)))</f>
        <v>0.75</v>
      </c>
      <c r="I10" s="91" t="str">
        <f>(IF(('6 sem COs avg'!I12)="","-",(('6 sem COs avg'!I12)/3)*('Course wise attainment (3)'!H12)))</f>
        <v>-</v>
      </c>
      <c r="J10" s="91" t="str">
        <f>(IF(('6 sem COs avg'!J12)="","-",(('6 sem COs avg'!J12)/3)*('Course wise attainment (3)'!H12)))</f>
        <v>-</v>
      </c>
      <c r="K10" s="91" t="str">
        <f>(IF(('6 sem COs avg'!K12)="","-",(('6 sem COs avg'!K12)/3)*('Course wise attainment (3)'!H12)))</f>
        <v>-</v>
      </c>
      <c r="L10" s="91" t="str">
        <f>(IF(('6 sem COs avg'!L12)="","-",(('6 sem COs avg'!L12)/3)*('Course wise attainment (3)'!H12)))</f>
        <v>-</v>
      </c>
      <c r="M10" s="91">
        <f>(IF(('6 sem COs avg'!M12)="","-",(('6 sem COs avg'!M12)/3)*('Course wise attainment (3)'!H12)))</f>
        <v>0.75</v>
      </c>
      <c r="N10" s="91" t="str">
        <f>(IF(('6 sem COs avg'!N12)="","-",(('6 sem COs avg'!N12)/3)*('Course wise attainment (3)'!H12)))</f>
        <v>-</v>
      </c>
      <c r="O10" s="91" t="str">
        <f>(IF(('6 sem COs avg'!O12)="","-",(('6 sem COs avg'!O12)/3)*('Course wise attainment (3)'!H12)))</f>
        <v>-</v>
      </c>
    </row>
    <row r="11" spans="2:15" ht="18.75" customHeight="1">
      <c r="B11" s="90" t="s">
        <v>591</v>
      </c>
      <c r="C11" s="91">
        <f>(IF(('6 sem COs avg'!C13)="","-",(('6 sem COs avg'!C13)/3)*('Course wise attainment (3)'!H13)))</f>
        <v>0</v>
      </c>
      <c r="D11" s="91">
        <f>(IF(('6 sem COs avg'!D13)="","-",(('6 sem COs avg'!D13)/3)*('Course wise attainment (3)'!H13)))</f>
        <v>0</v>
      </c>
      <c r="E11" s="91">
        <f>(IF(('6 sem COs avg'!E13)="","-",(('6 sem COs avg'!E13)/3)*('Course wise attainment (3)'!H13)))</f>
        <v>0</v>
      </c>
      <c r="F11" s="108">
        <f>(IF(('6 sem COs avg'!F13)="","-",(('6 sem COs avg'!F13)/3)*('Course wise attainment (3)'!H13)))</f>
        <v>0</v>
      </c>
      <c r="G11" s="91" t="str">
        <f>(IF(('6 sem COs avg'!G13)="","-",(('6 sem COs avg'!G13)/3)*('Course wise attainment (3)'!H13)))</f>
        <v>-</v>
      </c>
      <c r="H11" s="108" t="str">
        <f>(IF(('6 sem COs avg'!H13)="","-",(('6 sem COs avg'!H13)/3)*('Course wise attainment (3)'!H13)))</f>
        <v>-</v>
      </c>
      <c r="I11" s="91" t="str">
        <f>(IF(('6 sem COs avg'!I13)="","-",(('6 sem COs avg'!I13)/3)*('Course wise attainment (3)'!H13)))</f>
        <v>-</v>
      </c>
      <c r="J11" s="91" t="str">
        <f>(IF(('6 sem COs avg'!J13)="","-",(('6 sem COs avg'!J13)/3)*('Course wise attainment (3)'!H13)))</f>
        <v>-</v>
      </c>
      <c r="K11" s="91" t="str">
        <f>(IF(('6 sem COs avg'!K13)="","-",(('6 sem COs avg'!K13)/3)*('Course wise attainment (3)'!H13)))</f>
        <v>-</v>
      </c>
      <c r="L11" s="91" t="str">
        <f>(IF(('6 sem COs avg'!L13)="","-",(('6 sem COs avg'!L13)/3)*('Course wise attainment (3)'!H13)))</f>
        <v>-</v>
      </c>
      <c r="M11" s="91">
        <f>(IF(('6 sem COs avg'!M13)="","-",(('6 sem COs avg'!M13)/3)*('Course wise attainment (3)'!H13)))</f>
        <v>0</v>
      </c>
      <c r="N11" s="91" t="str">
        <f>(IF(('6 sem COs avg'!N13)="","-",(('6 sem COs avg'!N13)/3)*('Course wise attainment (3)'!H13)))</f>
        <v>-</v>
      </c>
      <c r="O11" s="91" t="str">
        <f>(IF(('6 sem COs avg'!O13)="","-",(('6 sem COs avg'!O13)/3)*('Course wise attainment (3)'!H13)))</f>
        <v>-</v>
      </c>
    </row>
    <row r="12" spans="2:15" ht="20.25" customHeight="1">
      <c r="B12" s="90" t="s">
        <v>592</v>
      </c>
      <c r="C12" s="91">
        <f>(IF(('6 sem COs avg'!C14)="","-",(('6 sem COs avg'!C14)/3)*('Course wise attainment (3)'!H14)))</f>
        <v>3</v>
      </c>
      <c r="D12" s="91">
        <f>(IF(('6 sem COs avg'!D14)="","-",(('6 sem COs avg'!D14)/3)*('Course wise attainment (3)'!H14)))</f>
        <v>3</v>
      </c>
      <c r="E12" s="91">
        <f>(IF(('6 sem COs avg'!E14)="","-",(('6 sem COs avg'!E14)/3)*('Course wise attainment (3)'!H14)))</f>
        <v>3</v>
      </c>
      <c r="F12" s="108">
        <f>(IF(('6 sem COs avg'!F14)="","-",(('6 sem COs avg'!F14)/3)*('Course wise attainment (3)'!H14)))</f>
        <v>3</v>
      </c>
      <c r="G12" s="91">
        <f>(IF(('6 sem COs avg'!G14)="","-",(('6 sem COs avg'!G14)/3)*('Course wise attainment (3)'!H14)))</f>
        <v>3</v>
      </c>
      <c r="H12" s="108">
        <f>(IF(('6 sem COs avg'!H14)="","-",(('6 sem COs avg'!H14)/3)*('Course wise attainment (3)'!H14)))</f>
        <v>3</v>
      </c>
      <c r="I12" s="91" t="str">
        <f>(IF(('6 sem COs avg'!I14)="","-",(('6 sem COs avg'!I14)/3)*('Course wise attainment (3)'!H14)))</f>
        <v>-</v>
      </c>
      <c r="J12" s="91">
        <f>(IF(('6 sem COs avg'!J14)="","-",(('6 sem COs avg'!J14)/3)*('Course wise attainment (3)'!H14)))</f>
        <v>3</v>
      </c>
      <c r="K12" s="91">
        <f>(IF(('6 sem COs avg'!K14)="","-",(('6 sem COs avg'!K14)/3)*('Course wise attainment (3)'!H14)))</f>
        <v>3</v>
      </c>
      <c r="L12" s="91">
        <f>(IF(('6 sem COs avg'!L14)="","-",(('6 sem COs avg'!L14)/3)*('Course wise attainment (3)'!H14)))</f>
        <v>2</v>
      </c>
      <c r="M12" s="91">
        <f>(IF(('6 sem COs avg'!M14)="","-",(('6 sem COs avg'!M14)/3)*('Course wise attainment (3)'!H14)))</f>
        <v>3</v>
      </c>
      <c r="N12" s="91" t="str">
        <f>(IF(('6 sem COs avg'!N14)="","-",(('6 sem COs avg'!N14)/3)*('Course wise attainment (3)'!H14)))</f>
        <v>-</v>
      </c>
      <c r="O12" s="91" t="str">
        <f>(IF(('6 sem COs avg'!O14)="","-",(('6 sem COs avg'!O14)/3)*('Course wise attainment (3)'!H14)))</f>
        <v>-</v>
      </c>
    </row>
    <row r="13" spans="2:15" ht="20.25" customHeight="1">
      <c r="B13" s="90" t="s">
        <v>593</v>
      </c>
      <c r="C13" s="91">
        <f>(IF(('6 sem COs avg'!C15)="","-",(('6 sem COs avg'!C15)/3)*('Course wise attainment (3)'!H15)))</f>
        <v>2.25</v>
      </c>
      <c r="D13" s="91">
        <f>(IF(('6 sem COs avg'!D15)="","-",(('6 sem COs avg'!D15)/3)*('Course wise attainment (3)'!H15)))</f>
        <v>2.25</v>
      </c>
      <c r="E13" s="91">
        <f>(IF(('6 sem COs avg'!E15)="","-",(('6 sem COs avg'!E15)/3)*('Course wise attainment (3)'!H15)))</f>
        <v>1.25</v>
      </c>
      <c r="F13" s="108" t="str">
        <f>(IF(('6 sem COs avg'!F15)="","-",(('6 sem COs avg'!F15)/3)*('Course wise attainment (3)'!H15)))</f>
        <v>-</v>
      </c>
      <c r="G13" s="91" t="str">
        <f>(IF(('6 sem COs avg'!G15)="","-",(('6 sem COs avg'!G15)/3)*('Course wise attainment (3)'!H15)))</f>
        <v>-</v>
      </c>
      <c r="H13" s="108">
        <f>(IF(('6 sem COs avg'!H15)="","-",(('6 sem COs avg'!H15)/3)*('Course wise attainment (3)'!H15)))</f>
        <v>1.25</v>
      </c>
      <c r="I13" s="91">
        <f>(IF(('6 sem COs avg'!I15)="","-",(('6 sem COs avg'!I15)/3)*('Course wise attainment (3)'!H15)))</f>
        <v>2.25</v>
      </c>
      <c r="J13" s="91">
        <f>(IF(('6 sem COs avg'!J15)="","-",(('6 sem COs avg'!J15)/3)*('Course wise attainment (3)'!H15)))</f>
        <v>0.75</v>
      </c>
      <c r="K13" s="91">
        <f>(IF(('6 sem COs avg'!K15)="","-",(('6 sem COs avg'!K15)/3)*('Course wise attainment (3)'!H15)))</f>
        <v>1.5</v>
      </c>
      <c r="L13" s="91" t="str">
        <f>(IF(('6 sem COs avg'!L15)="","-",(('6 sem COs avg'!L15)/3)*('Course wise attainment (3)'!H15)))</f>
        <v>-</v>
      </c>
      <c r="M13" s="91" t="str">
        <f>(IF(('6 sem COs avg'!M15)="","-",(('6 sem COs avg'!M15)/3)*('Course wise attainment (3)'!H15)))</f>
        <v>-</v>
      </c>
      <c r="N13" s="91">
        <f>(IF(('6 sem COs avg'!N15)="","-",(('6 sem COs avg'!N15)/3)*('Course wise attainment (3)'!H15)))</f>
        <v>1.25</v>
      </c>
      <c r="O13" s="91" t="str">
        <f>(IF(('6 sem COs avg'!O15)="","-",(('6 sem COs avg'!O15)/3)*('Course wise attainment (3)'!H15)))</f>
        <v>-</v>
      </c>
    </row>
    <row r="14" spans="2:15" ht="20.25" customHeight="1">
      <c r="B14" s="90" t="s">
        <v>594</v>
      </c>
      <c r="C14" s="91">
        <f>(IF(('6 sem COs avg'!C16)="","-",(('6 sem COs avg'!C16)/3)*('Course wise attainment (3)'!H16)))</f>
        <v>3</v>
      </c>
      <c r="D14" s="91">
        <f>(IF(('6 sem COs avg'!D16)="","-",(('6 sem COs avg'!D16)/3)*('Course wise attainment (3)'!H16)))</f>
        <v>3</v>
      </c>
      <c r="E14" s="91">
        <f>(IF(('6 sem COs avg'!E16)="","-",(('6 sem COs avg'!E16)/3)*('Course wise attainment (3)'!H16)))</f>
        <v>3</v>
      </c>
      <c r="F14" s="108">
        <f>(IF(('6 sem COs avg'!F16)="","-",(('6 sem COs avg'!F16)/3)*('Course wise attainment (3)'!H16)))</f>
        <v>1</v>
      </c>
      <c r="G14" s="91" t="str">
        <f>(IF(('6 sem COs avg'!G16)="","-",(('6 sem COs avg'!G16)/3)*('Course wise attainment (3)'!H16)))</f>
        <v>-</v>
      </c>
      <c r="H14" s="108" t="str">
        <f>(IF(('6 sem COs avg'!H16)="","-",(('6 sem COs avg'!H16)/3)*('Course wise attainment (3)'!H16)))</f>
        <v>-</v>
      </c>
      <c r="I14" s="91">
        <f>(IF(('6 sem COs avg'!I16)="","-",(('6 sem COs avg'!I16)/3)*('Course wise attainment (3)'!H16)))</f>
        <v>3</v>
      </c>
      <c r="J14" s="91">
        <f>(IF(('6 sem COs avg'!J16)="","-",(('6 sem COs avg'!J16)/3)*('Course wise attainment (3)'!H16)))</f>
        <v>2</v>
      </c>
      <c r="K14" s="91">
        <f>(IF(('6 sem COs avg'!K16)="","-",(('6 sem COs avg'!K16)/3)*('Course wise attainment (3)'!H16)))</f>
        <v>3</v>
      </c>
      <c r="L14" s="91" t="str">
        <f>(IF(('6 sem COs avg'!L16)="","-",(('6 sem COs avg'!L16)/3)*('Course wise attainment (3)'!H16)))</f>
        <v>-</v>
      </c>
      <c r="M14" s="91" t="str">
        <f>(IF(('6 sem COs avg'!M16)="","-",(('6 sem COs avg'!M16)/3)*('Course wise attainment (3)'!H16)))</f>
        <v>-</v>
      </c>
      <c r="N14" s="91">
        <f>(IF(('6 sem COs avg'!N16)="","-",(('6 sem COs avg'!N16)/3)*('Course wise attainment (3)'!H16)))</f>
        <v>3</v>
      </c>
      <c r="O14" s="91" t="str">
        <f>(IF(('6 sem COs avg'!O16)="","-",(('6 sem COs avg'!O16)/3)*('Course wise attainment (3)'!H16)))</f>
        <v>-</v>
      </c>
    </row>
    <row r="15" spans="2:15" ht="22.5" customHeight="1">
      <c r="B15" s="90" t="s">
        <v>595</v>
      </c>
      <c r="C15" s="108">
        <f>(IF(('6 sem COs avg'!C17)="","-",(('6 sem COs avg'!C17)/3)*('Course wise attainment (3)'!H17)))</f>
        <v>1.8333333333333333</v>
      </c>
      <c r="D15" s="108">
        <f>(IF(('6 sem COs avg'!D17)="","-",(('6 sem COs avg'!D17)/3)*('Course wise attainment (3)'!H17)))</f>
        <v>2.4444444444444442</v>
      </c>
      <c r="E15" s="108">
        <f>(IF(('6 sem COs avg'!E17)="","-",(('6 sem COs avg'!E17)/3)*('Course wise attainment (3)'!H17)))</f>
        <v>2.4444444444444442</v>
      </c>
      <c r="F15" s="108">
        <f>(IF(('6 sem COs avg'!F17)="","-",(('6 sem COs avg'!F17)/3)*('Course wise attainment (3)'!H17)))</f>
        <v>0.91666666666666663</v>
      </c>
      <c r="G15" s="108">
        <f>(IF(('6 sem COs avg'!G17)="","-",(('6 sem COs avg'!G17)/3)*('Course wise attainment (3)'!H17)))</f>
        <v>0.91666666666666663</v>
      </c>
      <c r="H15" s="108">
        <f>(IF(('6 sem COs avg'!H17)="","-",(('6 sem COs avg'!H17)/3)*('Course wise attainment (3)'!H17)))</f>
        <v>1.5277777777777779</v>
      </c>
      <c r="I15" s="91">
        <f>(IF(('6 sem COs avg'!I17)="","-",(('6 sem COs avg'!I17)/3)*('Course wise attainment (3)'!H17)))</f>
        <v>2.75</v>
      </c>
      <c r="J15" s="108">
        <f>(IF(('6 sem COs avg'!J17)="","-",(('6 sem COs avg'!J17)/3)*('Course wise attainment (3)'!H17)))</f>
        <v>0.91666666666666663</v>
      </c>
      <c r="K15" s="91" t="str">
        <f>(IF(('6 sem COs avg'!K17)="","-",(('6 sem COs avg'!K17)/3)*('Course wise attainment (3)'!H17)))</f>
        <v>-</v>
      </c>
      <c r="L15" s="108">
        <f>(IF(('6 sem COs avg'!L17)="","-",(('6 sem COs avg'!L17)/3)*('Course wise attainment (3)'!H17)))</f>
        <v>1.8333333333333333</v>
      </c>
      <c r="M15" s="91" t="str">
        <f>(IF(('6 sem COs avg'!M17)="","-",(('6 sem COs avg'!M17)/3)*('Course wise attainment (3)'!H17)))</f>
        <v>-</v>
      </c>
      <c r="N15" s="108">
        <f>(IF(('6 sem COs avg'!N17)="","-",(('6 sem COs avg'!N17)/3)*('Course wise attainment (3)'!H17)))</f>
        <v>1.8333333333333333</v>
      </c>
      <c r="O15" s="91" t="str">
        <f>(IF(('6 sem COs avg'!O17)="","-",(('6 sem COs avg'!O17)/3)*('Course wise attainment (3)'!H17)))</f>
        <v>-</v>
      </c>
    </row>
    <row r="16" spans="2:15" ht="22.5" customHeight="1">
      <c r="B16" s="90" t="s">
        <v>596</v>
      </c>
      <c r="C16" s="91">
        <f>(IF(('6 sem COs avg'!C18)="","-",(('6 sem COs avg'!C18)/3)*('Course wise attainment (3)'!H18)))</f>
        <v>3</v>
      </c>
      <c r="D16" s="91">
        <f>(IF(('6 sem COs avg'!D18)="","-",(('6 sem COs avg'!D18)/3)*('Course wise attainment (3)'!H18)))</f>
        <v>3</v>
      </c>
      <c r="E16" s="91">
        <f>(IF(('6 sem COs avg'!E18)="","-",(('6 sem COs avg'!E18)/3)*('Course wise attainment (3)'!H18)))</f>
        <v>3</v>
      </c>
      <c r="F16" s="108">
        <f>(IF(('6 sem COs avg'!F18)="","-",(('6 sem COs avg'!F18)/3)*('Course wise attainment (3)'!H18)))</f>
        <v>1</v>
      </c>
      <c r="G16" s="91" t="str">
        <f>(IF(('6 sem COs avg'!G18)="","-",(('6 sem COs avg'!G18)/3)*('Course wise attainment (3)'!H18)))</f>
        <v>-</v>
      </c>
      <c r="H16" s="108" t="str">
        <f>(IF(('6 sem COs avg'!H18)="","-",(('6 sem COs avg'!H18)/3)*('Course wise attainment (3)'!H18)))</f>
        <v>-</v>
      </c>
      <c r="I16" s="91">
        <f>(IF(('6 sem COs avg'!I18)="","-",(('6 sem COs avg'!I18)/3)*('Course wise attainment (3)'!H18)))</f>
        <v>3</v>
      </c>
      <c r="J16" s="91">
        <f>(IF(('6 sem COs avg'!J18)="","-",(('6 sem COs avg'!J18)/3)*('Course wise attainment (3)'!H18)))</f>
        <v>2</v>
      </c>
      <c r="K16" s="91">
        <f>(IF(('6 sem COs avg'!K18)="","-",(('6 sem COs avg'!K18)/3)*('Course wise attainment (3)'!H18)))</f>
        <v>2.75</v>
      </c>
      <c r="L16" s="91" t="str">
        <f>(IF(('6 sem COs avg'!L18)="","-",(('6 sem COs avg'!L18)/3)*('Course wise attainment (3)'!H18)))</f>
        <v>-</v>
      </c>
      <c r="M16" s="91" t="str">
        <f>(IF(('6 sem COs avg'!M18)="","-",(('6 sem COs avg'!M18)/3)*('Course wise attainment (3)'!H18)))</f>
        <v>-</v>
      </c>
      <c r="N16" s="91">
        <f>(IF(('6 sem COs avg'!N18)="","-",(('6 sem COs avg'!N18)/3)*('Course wise attainment (3)'!H18)))</f>
        <v>3</v>
      </c>
      <c r="O16" s="91" t="str">
        <f>(IF(('6 sem COs avg'!O18)="","-",(('6 sem COs avg'!O18)/3)*('Course wise attainment (3)'!H18)))</f>
        <v>-</v>
      </c>
    </row>
    <row r="17" spans="2:15" ht="22.5" customHeight="1">
      <c r="B17" s="90" t="s">
        <v>597</v>
      </c>
      <c r="C17" s="108">
        <f>(IF(('6 sem COs avg'!C19)="","-",(('6 sem COs avg'!C19)/3)*('Course wise attainment (3)'!H19)))</f>
        <v>1.8333333333333333</v>
      </c>
      <c r="D17" s="91">
        <f>(IF(('6 sem COs avg'!D19)="","-",(('6 sem COs avg'!D19)/3)*('Course wise attainment (3)'!H19)))</f>
        <v>2.75</v>
      </c>
      <c r="E17" s="108">
        <f>(IF(('6 sem COs avg'!E19)="","-",(('6 sem COs avg'!E19)/3)*('Course wise attainment (3)'!H19)))</f>
        <v>2.520833333333333</v>
      </c>
      <c r="F17" s="108">
        <f>(IF(('6 sem COs avg'!F19)="","-",(('6 sem COs avg'!F19)/3)*('Course wise attainment (3)'!H19)))</f>
        <v>1.8333333333333333</v>
      </c>
      <c r="G17" s="108">
        <f>(IF(('6 sem COs avg'!G19)="","-",(('6 sem COs avg'!G19)/3)*('Course wise attainment (3)'!H19)))</f>
        <v>1.375</v>
      </c>
      <c r="H17" s="108">
        <f>(IF(('6 sem COs avg'!H19)="","-",(('6 sem COs avg'!H19)/3)*('Course wise attainment (3)'!H19)))</f>
        <v>1.6041666666666667</v>
      </c>
      <c r="I17" s="91">
        <f>(IF(('6 sem COs avg'!I19)="","-",(('6 sem COs avg'!I19)/3)*('Course wise attainment (3)'!H19)))</f>
        <v>2.75</v>
      </c>
      <c r="J17" s="108">
        <f>(IF(('6 sem COs avg'!J19)="","-",(('6 sem COs avg'!J19)/3)*('Course wise attainment (3)'!H19)))</f>
        <v>1.8333333333333333</v>
      </c>
      <c r="K17" s="108">
        <f>(IF(('6 sem COs avg'!K19)="","-",(('6 sem COs avg'!K19)/3)*('Course wise attainment (3)'!H19)))</f>
        <v>0.91666666666666663</v>
      </c>
      <c r="L17" s="108">
        <f>(IF(('6 sem COs avg'!L19)="","-",(('6 sem COs avg'!L19)/3)*('Course wise attainment (3)'!H19)))</f>
        <v>2.291666666666667</v>
      </c>
      <c r="M17" s="91" t="str">
        <f>(IF(('6 sem COs avg'!M19)="","-",(('6 sem COs avg'!M19)/3)*('Course wise attainment (3)'!H19)))</f>
        <v>-</v>
      </c>
      <c r="N17" s="108">
        <f>(IF(('6 sem COs avg'!N19)="","-",(('6 sem COs avg'!N19)/3)*('Course wise attainment (3)'!H19)))</f>
        <v>2.1388888888888888</v>
      </c>
      <c r="O17" s="91" t="str">
        <f>(IF(('6 sem COs avg'!O19)="","-",(('6 sem COs avg'!O19)/3)*('Course wise attainment (3)'!H19)))</f>
        <v>-</v>
      </c>
    </row>
    <row r="18" spans="2:15" ht="20.25" customHeight="1">
      <c r="B18" s="90" t="s">
        <v>598</v>
      </c>
      <c r="C18" s="91">
        <f>(IF(('6 sem COs avg'!C20)="","-",(('6 sem COs avg'!C20)/3)*('Course wise attainment (3)'!H20)))</f>
        <v>3</v>
      </c>
      <c r="D18" s="91">
        <f>(IF(('6 sem COs avg'!D20)="","-",(('6 sem COs avg'!D20)/3)*('Course wise attainment (3)'!H20)))</f>
        <v>3</v>
      </c>
      <c r="E18" s="91">
        <f>(IF(('6 sem COs avg'!E20)="","-",(('6 sem COs avg'!E20)/3)*('Course wise attainment (3)'!H20)))</f>
        <v>3</v>
      </c>
      <c r="F18" s="108">
        <f>(IF(('6 sem COs avg'!F20)="","-",(('6 sem COs avg'!F20)/3)*('Course wise attainment (3)'!H20)))</f>
        <v>2</v>
      </c>
      <c r="G18" s="91" t="str">
        <f>(IF(('6 sem COs avg'!G20)="","-",(('6 sem COs avg'!G20)/3)*('Course wise attainment (3)'!H20)))</f>
        <v>-</v>
      </c>
      <c r="H18" s="108" t="str">
        <f>(IF(('6 sem COs avg'!H20)="","-",(('6 sem COs avg'!H20)/3)*('Course wise attainment (3)'!H20)))</f>
        <v>-</v>
      </c>
      <c r="I18" s="91">
        <f>(IF(('6 sem COs avg'!I20)="","-",(('6 sem COs avg'!I20)/3)*('Course wise attainment (3)'!H20)))</f>
        <v>3</v>
      </c>
      <c r="J18" s="91">
        <f>(IF(('6 sem COs avg'!J20)="","-",(('6 sem COs avg'!J20)/3)*('Course wise attainment (3)'!H20)))</f>
        <v>2</v>
      </c>
      <c r="K18" s="91">
        <f>(IF(('6 sem COs avg'!K20)="","-",(('6 sem COs avg'!K20)/3)*('Course wise attainment (3)'!H20)))</f>
        <v>3</v>
      </c>
      <c r="L18" s="91" t="str">
        <f>(IF(('6 sem COs avg'!L20)="","-",(('6 sem COs avg'!L20)/3)*('Course wise attainment (3)'!H20)))</f>
        <v>-</v>
      </c>
      <c r="M18" s="91" t="str">
        <f>(IF(('6 sem COs avg'!M20)="","-",(('6 sem COs avg'!M20)/3)*('Course wise attainment (3)'!H20)))</f>
        <v>-</v>
      </c>
      <c r="N18" s="91">
        <f>(IF(('6 sem COs avg'!N20)="","-",(('6 sem COs avg'!N20)/3)*('Course wise attainment (3)'!H20)))</f>
        <v>3</v>
      </c>
      <c r="O18" s="91" t="str">
        <f>(IF(('6 sem COs avg'!O20)="","-",(('6 sem COs avg'!O20)/3)*('Course wise attainment (3)'!H20)))</f>
        <v>-</v>
      </c>
    </row>
    <row r="19" spans="2:15" ht="20.25" customHeight="1">
      <c r="B19" s="90" t="s">
        <v>599</v>
      </c>
      <c r="C19" s="91">
        <f>(IF(('6 sem COs avg'!C21)="","-",(('6 sem COs avg'!C21)/3)*('Course wise attainment (3)'!H21)))</f>
        <v>2.5</v>
      </c>
      <c r="D19" s="91">
        <f>(IF(('6 sem COs avg'!D21)="","-",(('6 sem COs avg'!D21)/3)*('Course wise attainment (3)'!H21)))</f>
        <v>2.75</v>
      </c>
      <c r="E19" s="91">
        <f>(IF(('6 sem COs avg'!E21)="","-",(('6 sem COs avg'!E21)/3)*('Course wise attainment (3)'!H21)))</f>
        <v>2.25</v>
      </c>
      <c r="F19" s="108">
        <f>(IF(('6 sem COs avg'!F21)="","-",(('6 sem COs avg'!F21)/3)*('Course wise attainment (3)'!H21)))</f>
        <v>1</v>
      </c>
      <c r="G19" s="91" t="str">
        <f>(IF(('6 sem COs avg'!G21)="","-",(('6 sem COs avg'!G21)/3)*('Course wise attainment (3)'!H21)))</f>
        <v>-</v>
      </c>
      <c r="H19" s="108" t="str">
        <f>(IF(('6 sem COs avg'!H21)="","-",(('6 sem COs avg'!H21)/3)*('Course wise attainment (3)'!H21)))</f>
        <v>-</v>
      </c>
      <c r="I19" s="91">
        <f>(IF(('6 sem COs avg'!I21)="","-",(('6 sem COs avg'!I21)/3)*('Course wise attainment (3)'!H21)))</f>
        <v>1.75</v>
      </c>
      <c r="J19" s="91">
        <f>(IF(('6 sem COs avg'!J21)="","-",(('6 sem COs avg'!J21)/3)*('Course wise attainment (3)'!H21)))</f>
        <v>2</v>
      </c>
      <c r="K19" s="91">
        <f>(IF(('6 sem COs avg'!K21)="","-",(('6 sem COs avg'!K21)/3)*('Course wise attainment (3)'!H21)))</f>
        <v>2</v>
      </c>
      <c r="L19" s="91" t="str">
        <f>(IF(('6 sem COs avg'!L21)="","-",(('6 sem COs avg'!L21)/3)*('Course wise attainment (3)'!H21)))</f>
        <v>-</v>
      </c>
      <c r="M19" s="91" t="str">
        <f>(IF(('6 sem COs avg'!M21)="","-",(('6 sem COs avg'!M21)/3)*('Course wise attainment (3)'!H21)))</f>
        <v>-</v>
      </c>
      <c r="N19" s="91" t="str">
        <f>(IF(('6 sem COs avg'!N21)="","-",(('6 sem COs avg'!N21)/3)*('Course wise attainment (3)'!H21)))</f>
        <v>-</v>
      </c>
      <c r="O19" s="91">
        <f>(IF(('6 sem COs avg'!O21)="","-",(('6 sem COs avg'!O21)/3)*('Course wise attainment (3)'!H21)))</f>
        <v>3</v>
      </c>
    </row>
    <row r="20" spans="2:15" ht="20.25" customHeight="1">
      <c r="B20" s="90" t="s">
        <v>600</v>
      </c>
      <c r="C20" s="91">
        <f>(IF(('6 sem COs avg'!C22)="","-",(('6 sem COs avg'!C22)/3)*('Course wise attainment (3)'!H22)))</f>
        <v>3</v>
      </c>
      <c r="D20" s="91">
        <f>(IF(('6 sem COs avg'!D22)="","-",(('6 sem COs avg'!D22)/3)*('Course wise attainment (3)'!H22)))</f>
        <v>2.2000000000000002</v>
      </c>
      <c r="E20" s="91">
        <f>(IF(('6 sem COs avg'!E22)="","-",(('6 sem COs avg'!E22)/3)*('Course wise attainment (3)'!H22)))</f>
        <v>2.6</v>
      </c>
      <c r="F20" s="108">
        <f>(IF(('6 sem COs avg'!F22)="","-",(('6 sem COs avg'!F22)/3)*('Course wise attainment (3)'!H22)))</f>
        <v>1.7999999999999998</v>
      </c>
      <c r="G20" s="91">
        <f>(IF(('6 sem COs avg'!G22)="","-",(('6 sem COs avg'!G22)/3)*('Course wise attainment (3)'!H22)))</f>
        <v>1.6</v>
      </c>
      <c r="H20" s="108">
        <f>(IF(('6 sem COs avg'!H22)="","-",(('6 sem COs avg'!H22)/3)*('Course wise attainment (3)'!H22)))</f>
        <v>2.6</v>
      </c>
      <c r="I20" s="91" t="str">
        <f>(IF(('6 sem COs avg'!I22)="","-",(('6 sem COs avg'!I22)/3)*('Course wise attainment (3)'!H22)))</f>
        <v>-</v>
      </c>
      <c r="J20" s="91">
        <f>(IF(('6 sem COs avg'!J22)="","-",(('6 sem COs avg'!J22)/3)*('Course wise attainment (3)'!H22)))</f>
        <v>2</v>
      </c>
      <c r="K20" s="91">
        <f>(IF(('6 sem COs avg'!K22)="","-",(('6 sem COs avg'!K22)/3)*('Course wise attainment (3)'!H22)))</f>
        <v>2.4</v>
      </c>
      <c r="L20" s="91" t="str">
        <f>(IF(('6 sem COs avg'!L22)="","-",(('6 sem COs avg'!L22)/3)*('Course wise attainment (3)'!H22)))</f>
        <v>-</v>
      </c>
      <c r="M20" s="91" t="str">
        <f>(IF(('6 sem COs avg'!M22)="","-",(('6 sem COs avg'!M22)/3)*('Course wise attainment (3)'!H22)))</f>
        <v>-</v>
      </c>
      <c r="N20" s="91" t="str">
        <f>(IF(('6 sem COs avg'!N22)="","-",(('6 sem COs avg'!N22)/3)*('Course wise attainment (3)'!H22)))</f>
        <v>-</v>
      </c>
      <c r="O20" s="91">
        <f>(IF(('6 sem COs avg'!O22)="","-",(('6 sem COs avg'!O22)/3)*('Course wise attainment (3)'!H22)))</f>
        <v>3</v>
      </c>
    </row>
    <row r="21" spans="2:15" ht="21" customHeight="1">
      <c r="B21" s="90" t="s">
        <v>601</v>
      </c>
      <c r="C21" s="91">
        <f>(IF(('6 sem COs avg'!C23)="","-",(('6 sem COs avg'!C23)/3)*('Course wise attainment (3)'!H23)))</f>
        <v>3</v>
      </c>
      <c r="D21" s="108">
        <f>(IF(('6 sem COs avg'!D23)="","-",(('6 sem COs avg'!D23)/3)*('Course wise attainment (3)'!H23)))</f>
        <v>2.6666666666666665</v>
      </c>
      <c r="E21" s="108">
        <f>(IF(('6 sem COs avg'!E23)="","-",(('6 sem COs avg'!E23)/3)*('Course wise attainment (3)'!H23)))</f>
        <v>2.8333333333333335</v>
      </c>
      <c r="F21" s="108">
        <f>(IF(('6 sem COs avg'!F23)="","-",(('6 sem COs avg'!F23)/3)*('Course wise attainment (3)'!H23)))</f>
        <v>1</v>
      </c>
      <c r="G21" s="91" t="str">
        <f>(IF(('6 sem COs avg'!G23)="","-",(('6 sem COs avg'!G23)/3)*('Course wise attainment (3)'!H23)))</f>
        <v>-</v>
      </c>
      <c r="H21" s="108">
        <f>(IF(('6 sem COs avg'!H23)="","-",(('6 sem COs avg'!H23)/3)*('Course wise attainment (3)'!H23)))</f>
        <v>2.5</v>
      </c>
      <c r="I21" s="91" t="str">
        <f>(IF(('6 sem COs avg'!I23)="","-",(('6 sem COs avg'!I23)/3)*('Course wise attainment (3)'!H23)))</f>
        <v>-</v>
      </c>
      <c r="J21" s="91">
        <f>(IF(('6 sem COs avg'!J23)="","-",(('6 sem COs avg'!J23)/3)*('Course wise attainment (3)'!H23)))</f>
        <v>1.6</v>
      </c>
      <c r="K21" s="108">
        <f>(IF(('6 sem COs avg'!K23)="","-",(('6 sem COs avg'!K23)/3)*('Course wise attainment (3)'!H23)))</f>
        <v>1.6666666666666667</v>
      </c>
      <c r="L21" s="91">
        <f>(IF(('6 sem COs avg'!L23)="","-",(('6 sem COs avg'!L23)/3)*('Course wise attainment (3)'!H23)))</f>
        <v>2</v>
      </c>
      <c r="M21" s="91" t="str">
        <f>(IF(('6 sem COs avg'!M23)="","-",(('6 sem COs avg'!M23)/3)*('Course wise attainment (3)'!H23)))</f>
        <v>-</v>
      </c>
      <c r="N21" s="91" t="str">
        <f>(IF(('6 sem COs avg'!N23)="","-",(('6 sem COs avg'!N23)/3)*('Course wise attainment (3)'!H23)))</f>
        <v>-</v>
      </c>
      <c r="O21" s="91">
        <f>(IF(('6 sem COs avg'!O23)="","-",(('6 sem COs avg'!O23)/3)*('Course wise attainment (3)'!H23)))</f>
        <v>2.5</v>
      </c>
    </row>
    <row r="22" spans="2:15" ht="20.25" customHeight="1">
      <c r="B22" s="90" t="s">
        <v>602</v>
      </c>
      <c r="C22" s="91">
        <f>(IF(('6 sem COs avg'!C24)="","-",(('6 sem COs avg'!C24)/3)*('Course wise attainment (3)'!H24)))</f>
        <v>3</v>
      </c>
      <c r="D22" s="91">
        <f>(IF(('6 sem COs avg'!D24)="","-",(('6 sem COs avg'!D24)/3)*('Course wise attainment (3)'!H24)))</f>
        <v>2.5</v>
      </c>
      <c r="E22" s="91">
        <f>(IF(('6 sem COs avg'!E24)="","-",(('6 sem COs avg'!E24)/3)*('Course wise attainment (3)'!H24)))</f>
        <v>3</v>
      </c>
      <c r="F22" s="108">
        <f>(IF(('6 sem COs avg'!F24)="","-",(('6 sem COs avg'!F24)/3)*('Course wise attainment (3)'!H24)))</f>
        <v>1.75</v>
      </c>
      <c r="G22" s="91">
        <f>(IF(('6 sem COs avg'!G24)="","-",(('6 sem COs avg'!G24)/3)*('Course wise attainment (3)'!H24)))</f>
        <v>2</v>
      </c>
      <c r="H22" s="108">
        <f>(IF(('6 sem COs avg'!H24)="","-",(('6 sem COs avg'!H24)/3)*('Course wise attainment (3)'!H24)))</f>
        <v>2.5</v>
      </c>
      <c r="I22" s="91">
        <f>(IF(('6 sem COs avg'!I24)="","-",(('6 sem COs avg'!I24)/3)*('Course wise attainment (3)'!H24)))</f>
        <v>1.5</v>
      </c>
      <c r="J22" s="91">
        <f>(IF(('6 sem COs avg'!J24)="","-",(('6 sem COs avg'!J24)/3)*('Course wise attainment (3)'!H24)))</f>
        <v>2</v>
      </c>
      <c r="K22" s="91">
        <f>(IF(('6 sem COs avg'!K24)="","-",(('6 sem COs avg'!K24)/3)*('Course wise attainment (3)'!H24)))</f>
        <v>2.5</v>
      </c>
      <c r="L22" s="91">
        <f>(IF(('6 sem COs avg'!L24)="","-",(('6 sem COs avg'!L24)/3)*('Course wise attainment (3)'!H24)))</f>
        <v>2</v>
      </c>
      <c r="M22" s="91" t="str">
        <f>(IF(('6 sem COs avg'!M24)="","-",(('6 sem COs avg'!M24)/3)*('Course wise attainment (3)'!H24)))</f>
        <v>-</v>
      </c>
      <c r="N22" s="91" t="str">
        <f>(IF(('6 sem COs avg'!N24)="","-",(('6 sem COs avg'!N24)/3)*('Course wise attainment (3)'!H24)))</f>
        <v>-</v>
      </c>
      <c r="O22" s="91">
        <f>(IF(('6 sem COs avg'!O24)="","-",(('6 sem COs avg'!O24)/3)*('Course wise attainment (3)'!H24)))</f>
        <v>3</v>
      </c>
    </row>
    <row r="23" spans="2:15" ht="21.75" customHeight="1">
      <c r="B23" s="90" t="s">
        <v>603</v>
      </c>
      <c r="C23" s="91">
        <f>(IF(('6 sem COs avg'!C25)="","-",(('6 sem COs avg'!C25)/3)*('Course wise attainment (3)'!H25)))</f>
        <v>2.5</v>
      </c>
      <c r="D23" s="108">
        <f>(IF(('6 sem COs avg'!D25)="","-",(('6 sem COs avg'!D25)/3)*('Course wise attainment (3)'!H25)))</f>
        <v>2.6666666666666665</v>
      </c>
      <c r="E23" s="108">
        <f>(IF(('6 sem COs avg'!E25)="","-",(('6 sem COs avg'!E25)/3)*('Course wise attainment (3)'!H25)))</f>
        <v>2.6666666666666665</v>
      </c>
      <c r="F23" s="108">
        <f>(IF(('6 sem COs avg'!F25)="","-",(('6 sem COs avg'!F25)/3)*('Course wise attainment (3)'!H25)))</f>
        <v>2</v>
      </c>
      <c r="G23" s="91">
        <f>(IF(('6 sem COs avg'!G25)="","-",(('6 sem COs avg'!G25)/3)*('Course wise attainment (3)'!H25)))</f>
        <v>2</v>
      </c>
      <c r="H23" s="108">
        <f>(IF(('6 sem COs avg'!H25)="","-",(('6 sem COs avg'!H25)/3)*('Course wise attainment (3)'!H25)))</f>
        <v>1.833333333333333</v>
      </c>
      <c r="I23" s="91" t="s">
        <v>213</v>
      </c>
      <c r="J23" s="108">
        <f>(IF(('6 sem COs avg'!J25)="","-",(('6 sem COs avg'!J25)/3)*('Course wise attainment (3)'!H25)))</f>
        <v>2.3333333333333335</v>
      </c>
      <c r="K23" s="108">
        <f>(IF(('6 sem COs avg'!K25)="","-",(('6 sem COs avg'!K25)/3)*('Course wise attainment (3)'!H25)))</f>
        <v>2.1666666666666665</v>
      </c>
      <c r="L23" s="91">
        <f>(IF(('6 sem COs avg'!L25)="","-",(('6 sem COs avg'!L25)/3)*('Course wise attainment (3)'!H25)))</f>
        <v>1</v>
      </c>
      <c r="M23" s="91" t="str">
        <f>(IF(('6 sem COs avg'!M25)="","-",(('6 sem COs avg'!M25)/3)*('Course wise attainment (3)'!H25)))</f>
        <v>-</v>
      </c>
      <c r="N23" s="91" t="str">
        <f>(IF(('6 sem COs avg'!N25)="","-",(('6 sem COs avg'!N25)/3)*('Course wise attainment (3)'!H25)))</f>
        <v>-</v>
      </c>
      <c r="O23" s="108">
        <f>(IF(('6 sem COs avg'!O25)="","-",(('6 sem COs avg'!O25)/3)*('Course wise attainment (3)'!H25)))</f>
        <v>2.8333333333333335</v>
      </c>
    </row>
    <row r="24" spans="2:15" ht="15.75">
      <c r="B24" s="1"/>
    </row>
    <row r="25" spans="2:15" ht="16.5">
      <c r="B25" s="52" t="s">
        <v>129</v>
      </c>
    </row>
    <row r="26" spans="2:15" ht="16.5">
      <c r="B26" s="52"/>
    </row>
    <row r="27" spans="2:15" ht="54.75" customHeight="1">
      <c r="B27" s="141" t="s">
        <v>130</v>
      </c>
      <c r="C27" s="141"/>
      <c r="D27" s="141"/>
      <c r="E27" s="141"/>
      <c r="F27" s="141"/>
      <c r="G27" s="141"/>
      <c r="H27" s="141"/>
      <c r="I27" s="141"/>
      <c r="J27" s="141"/>
    </row>
    <row r="28" spans="2:15" ht="21.75" customHeight="1">
      <c r="B28" s="53" t="s">
        <v>131</v>
      </c>
    </row>
    <row r="29" spans="2:15" ht="37.5" customHeight="1">
      <c r="B29" s="160" t="s">
        <v>132</v>
      </c>
      <c r="C29" s="160"/>
      <c r="D29" s="160"/>
      <c r="E29" s="160"/>
      <c r="F29" s="160"/>
      <c r="G29" s="160"/>
      <c r="H29" s="160"/>
      <c r="I29" s="160"/>
      <c r="J29" s="160"/>
    </row>
    <row r="30" spans="2:15" ht="21" customHeight="1">
      <c r="B30" s="54" t="s">
        <v>133</v>
      </c>
    </row>
    <row r="31" spans="2:15" ht="16.5">
      <c r="B31" s="52"/>
    </row>
    <row r="32" spans="2:15" ht="37.5" customHeight="1">
      <c r="B32" s="161" t="s">
        <v>134</v>
      </c>
      <c r="C32" s="161"/>
      <c r="D32" s="161"/>
      <c r="E32" s="161"/>
      <c r="F32" s="161"/>
      <c r="G32" s="161"/>
      <c r="H32" s="161"/>
      <c r="I32" s="161"/>
      <c r="J32" s="161"/>
    </row>
    <row r="33" spans="2:2" ht="19.5" customHeight="1">
      <c r="B33" s="53" t="s">
        <v>135</v>
      </c>
    </row>
  </sheetData>
  <mergeCells count="5">
    <mergeCell ref="B1:O1"/>
    <mergeCell ref="B2:O2"/>
    <mergeCell ref="B27:J27"/>
    <mergeCell ref="B29:J29"/>
    <mergeCell ref="B32:J32"/>
  </mergeCells>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dimension ref="B1:O22"/>
  <sheetViews>
    <sheetView workbookViewId="0">
      <selection activeCell="C10" sqref="C10"/>
    </sheetView>
  </sheetViews>
  <sheetFormatPr defaultRowHeight="15"/>
  <cols>
    <col min="1" max="1" width="10.28515625" customWidth="1"/>
    <col min="2" max="2" width="32.85546875" customWidth="1"/>
    <col min="3" max="3" width="14.42578125" customWidth="1"/>
    <col min="5" max="5" width="9.28515625" customWidth="1"/>
  </cols>
  <sheetData>
    <row r="1" spans="2:15" ht="11.25" customHeight="1"/>
    <row r="2" spans="2:15" hidden="1"/>
    <row r="3" spans="2:15" ht="33.75" customHeight="1">
      <c r="D3" s="175" t="s">
        <v>137</v>
      </c>
      <c r="E3" s="175"/>
      <c r="F3" s="175"/>
      <c r="G3" s="175"/>
      <c r="H3" s="175"/>
      <c r="I3" s="175"/>
      <c r="J3" s="175"/>
      <c r="K3" s="175"/>
      <c r="L3" s="175"/>
    </row>
    <row r="4" spans="2:15" ht="33.75" customHeight="1">
      <c r="D4" s="55"/>
      <c r="E4" s="55"/>
      <c r="F4" s="55"/>
      <c r="G4" s="55"/>
      <c r="H4" s="55"/>
      <c r="I4" s="55"/>
      <c r="J4" s="55"/>
      <c r="K4" s="55"/>
      <c r="L4" s="55"/>
    </row>
    <row r="5" spans="2:15" ht="21" thickBot="1">
      <c r="B5" s="56"/>
    </row>
    <row r="6" spans="2:15" ht="19.5" thickBot="1">
      <c r="B6" s="57" t="s">
        <v>138</v>
      </c>
      <c r="C6" s="58" t="s">
        <v>7</v>
      </c>
      <c r="D6" s="58" t="s">
        <v>9</v>
      </c>
      <c r="E6" s="58" t="s">
        <v>11</v>
      </c>
      <c r="F6" s="58" t="s">
        <v>13</v>
      </c>
      <c r="G6" s="58" t="s">
        <v>15</v>
      </c>
      <c r="H6" s="58" t="s">
        <v>17</v>
      </c>
      <c r="I6" s="58" t="s">
        <v>19</v>
      </c>
      <c r="J6" s="58" t="s">
        <v>21</v>
      </c>
      <c r="K6" s="58" t="s">
        <v>23</v>
      </c>
      <c r="L6" s="58" t="s">
        <v>25</v>
      </c>
      <c r="M6" s="58" t="s">
        <v>29</v>
      </c>
      <c r="N6" s="58" t="s">
        <v>31</v>
      </c>
      <c r="O6" s="58" t="s">
        <v>33</v>
      </c>
    </row>
    <row r="7" spans="2:15" ht="20.25" customHeight="1" thickBot="1">
      <c r="B7" s="59" t="s">
        <v>139</v>
      </c>
      <c r="C7" s="60">
        <v>3</v>
      </c>
      <c r="D7" s="60">
        <v>2</v>
      </c>
      <c r="E7" s="60">
        <v>2</v>
      </c>
      <c r="F7" s="60">
        <v>3</v>
      </c>
      <c r="G7" s="60">
        <v>2</v>
      </c>
      <c r="H7" s="60">
        <v>2</v>
      </c>
      <c r="I7" s="60">
        <v>3</v>
      </c>
      <c r="J7" s="60">
        <v>3</v>
      </c>
      <c r="K7" s="60">
        <v>3</v>
      </c>
      <c r="L7" s="60">
        <v>3</v>
      </c>
      <c r="M7" s="60">
        <v>2</v>
      </c>
      <c r="N7" s="60">
        <v>2</v>
      </c>
      <c r="O7" s="60">
        <v>3</v>
      </c>
    </row>
    <row r="8" spans="2:15" ht="18.75" customHeight="1" thickBot="1">
      <c r="B8" s="59" t="s">
        <v>140</v>
      </c>
      <c r="C8" s="60">
        <v>3</v>
      </c>
      <c r="D8" s="60">
        <v>2</v>
      </c>
      <c r="E8" s="60">
        <v>2</v>
      </c>
      <c r="F8" s="60">
        <v>3</v>
      </c>
      <c r="G8" s="60">
        <v>2</v>
      </c>
      <c r="H8" s="60">
        <v>1</v>
      </c>
      <c r="I8" s="60">
        <v>1</v>
      </c>
      <c r="J8" s="60">
        <v>2</v>
      </c>
      <c r="K8" s="60">
        <v>3</v>
      </c>
      <c r="L8" s="60">
        <v>2</v>
      </c>
      <c r="M8" s="60">
        <v>3</v>
      </c>
      <c r="N8" s="60">
        <v>2</v>
      </c>
      <c r="O8" s="60">
        <v>3</v>
      </c>
    </row>
    <row r="9" spans="2:15" ht="18" customHeight="1" thickBot="1">
      <c r="B9" s="59" t="s">
        <v>141</v>
      </c>
      <c r="C9" s="60">
        <v>3</v>
      </c>
      <c r="D9" s="60">
        <v>3</v>
      </c>
      <c r="E9" s="60">
        <v>2</v>
      </c>
      <c r="F9" s="60">
        <v>3</v>
      </c>
      <c r="G9" s="60">
        <v>2</v>
      </c>
      <c r="H9" s="60">
        <v>1</v>
      </c>
      <c r="I9" s="60">
        <v>1</v>
      </c>
      <c r="J9" s="60">
        <v>2</v>
      </c>
      <c r="K9" s="60">
        <v>2</v>
      </c>
      <c r="L9" s="60">
        <v>2</v>
      </c>
      <c r="M9" s="60">
        <v>3</v>
      </c>
      <c r="N9" s="60">
        <v>3</v>
      </c>
      <c r="O9" s="60">
        <v>3</v>
      </c>
    </row>
    <row r="10" spans="2:15" ht="37.5" customHeight="1" thickBot="1">
      <c r="B10" s="59" t="s">
        <v>142</v>
      </c>
      <c r="C10" s="92">
        <f>AVERAGE(C7:C9)</f>
        <v>3</v>
      </c>
      <c r="D10" s="93">
        <f t="shared" ref="D10:O10" si="0">AVERAGE(D7:D9)</f>
        <v>2.3333333333333335</v>
      </c>
      <c r="E10" s="92">
        <f t="shared" si="0"/>
        <v>2</v>
      </c>
      <c r="F10" s="92">
        <f t="shared" si="0"/>
        <v>3</v>
      </c>
      <c r="G10" s="92">
        <f t="shared" si="0"/>
        <v>2</v>
      </c>
      <c r="H10" s="93">
        <f t="shared" si="0"/>
        <v>1.3333333333333333</v>
      </c>
      <c r="I10" s="93">
        <f t="shared" si="0"/>
        <v>1.6666666666666667</v>
      </c>
      <c r="J10" s="93">
        <f t="shared" si="0"/>
        <v>2.3333333333333335</v>
      </c>
      <c r="K10" s="93">
        <f t="shared" si="0"/>
        <v>2.6666666666666665</v>
      </c>
      <c r="L10" s="93">
        <f t="shared" si="0"/>
        <v>2.3333333333333335</v>
      </c>
      <c r="M10" s="93">
        <f t="shared" si="0"/>
        <v>2.6666666666666665</v>
      </c>
      <c r="N10" s="93">
        <f t="shared" si="0"/>
        <v>2.3333333333333335</v>
      </c>
      <c r="O10" s="93">
        <f t="shared" si="0"/>
        <v>3</v>
      </c>
    </row>
    <row r="11" spans="2:15" ht="15.75">
      <c r="B11" s="1"/>
    </row>
    <row r="14" spans="2:15" ht="21.75">
      <c r="B14" s="176" t="s">
        <v>143</v>
      </c>
      <c r="C14" s="176"/>
      <c r="D14" s="176"/>
      <c r="E14" s="176"/>
      <c r="I14" s="177" t="s">
        <v>144</v>
      </c>
      <c r="J14" s="177"/>
      <c r="K14" s="177"/>
      <c r="L14" s="177"/>
      <c r="M14" s="177"/>
      <c r="N14" s="177"/>
      <c r="O14" s="177"/>
    </row>
    <row r="16" spans="2:15" ht="37.5" customHeight="1">
      <c r="B16" s="61" t="s">
        <v>145</v>
      </c>
      <c r="C16" s="62" t="s">
        <v>146</v>
      </c>
      <c r="I16" s="165" t="s">
        <v>147</v>
      </c>
      <c r="J16" s="165"/>
      <c r="K16" s="165"/>
      <c r="L16" s="165"/>
      <c r="M16" s="165"/>
      <c r="N16" s="165"/>
      <c r="O16" s="165"/>
    </row>
    <row r="17" spans="2:15" ht="16.5">
      <c r="B17" s="44" t="s">
        <v>148</v>
      </c>
      <c r="C17" s="45" t="s">
        <v>149</v>
      </c>
      <c r="I17" s="165"/>
      <c r="J17" s="165"/>
      <c r="K17" s="165"/>
      <c r="L17" s="165"/>
      <c r="M17" s="165"/>
      <c r="N17" s="165"/>
      <c r="O17" s="165"/>
    </row>
    <row r="18" spans="2:15" ht="16.5" customHeight="1">
      <c r="B18" s="44" t="s">
        <v>150</v>
      </c>
      <c r="C18" s="45" t="s">
        <v>151</v>
      </c>
      <c r="I18" s="141" t="s">
        <v>398</v>
      </c>
      <c r="J18" s="141"/>
      <c r="K18" s="141"/>
      <c r="L18" s="141"/>
      <c r="M18" s="141"/>
      <c r="N18" s="141"/>
      <c r="O18" s="141"/>
    </row>
    <row r="19" spans="2:15" ht="16.5">
      <c r="B19" s="44" t="s">
        <v>152</v>
      </c>
      <c r="C19" s="45" t="s">
        <v>153</v>
      </c>
      <c r="I19" s="141"/>
      <c r="J19" s="141"/>
      <c r="K19" s="141"/>
      <c r="L19" s="141"/>
      <c r="M19" s="141"/>
      <c r="N19" s="141"/>
      <c r="O19" s="141"/>
    </row>
    <row r="20" spans="2:15" ht="16.5">
      <c r="B20" s="44" t="s">
        <v>154</v>
      </c>
      <c r="C20" s="45" t="s">
        <v>155</v>
      </c>
      <c r="I20" s="141"/>
      <c r="J20" s="141"/>
      <c r="K20" s="141"/>
      <c r="L20" s="141"/>
      <c r="M20" s="141"/>
      <c r="N20" s="141"/>
      <c r="O20" s="141"/>
    </row>
    <row r="21" spans="2:15">
      <c r="B21" s="63"/>
      <c r="C21" s="63"/>
    </row>
    <row r="22" spans="2:15" ht="16.5">
      <c r="I22" s="172" t="s">
        <v>156</v>
      </c>
      <c r="J22" s="172"/>
      <c r="K22" s="172"/>
      <c r="L22" s="172"/>
      <c r="M22" s="172"/>
      <c r="N22" s="172"/>
      <c r="O22" s="172"/>
    </row>
  </sheetData>
  <mergeCells count="6">
    <mergeCell ref="I18:O20"/>
    <mergeCell ref="I22:O22"/>
    <mergeCell ref="D3:L3"/>
    <mergeCell ref="B14:E14"/>
    <mergeCell ref="I14:O14"/>
    <mergeCell ref="I16:O17"/>
  </mergeCells>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dimension ref="A3:N80"/>
  <sheetViews>
    <sheetView topLeftCell="A67" workbookViewId="0">
      <selection activeCell="G16" sqref="G16"/>
    </sheetView>
  </sheetViews>
  <sheetFormatPr defaultRowHeight="15"/>
  <cols>
    <col min="1" max="1" width="60.42578125" customWidth="1"/>
    <col min="2" max="2" width="15" bestFit="1" customWidth="1"/>
    <col min="3" max="14" width="12.140625" bestFit="1" customWidth="1"/>
  </cols>
  <sheetData>
    <row r="3" spans="1:14" ht="25.5">
      <c r="A3" s="189" t="s">
        <v>157</v>
      </c>
      <c r="B3" s="189"/>
      <c r="C3" s="189"/>
      <c r="D3" s="189"/>
      <c r="E3" s="189"/>
      <c r="F3" s="189"/>
      <c r="G3" s="189"/>
      <c r="H3" s="189"/>
      <c r="I3" s="189"/>
      <c r="J3" s="189"/>
      <c r="K3" s="189"/>
      <c r="L3" s="189"/>
      <c r="M3" s="189"/>
      <c r="N3" s="189"/>
    </row>
    <row r="5" spans="1:14" ht="16.5">
      <c r="A5" s="172" t="s">
        <v>604</v>
      </c>
      <c r="B5" s="172"/>
    </row>
    <row r="6" spans="1:14" ht="15.75" thickBot="1"/>
    <row r="7" spans="1:14" ht="19.5" thickTop="1" thickBot="1">
      <c r="A7" s="64" t="s">
        <v>128</v>
      </c>
      <c r="B7" s="64" t="s">
        <v>158</v>
      </c>
      <c r="C7" s="64" t="s">
        <v>159</v>
      </c>
      <c r="D7" s="64" t="s">
        <v>160</v>
      </c>
      <c r="E7" s="64" t="s">
        <v>161</v>
      </c>
      <c r="F7" s="64" t="s">
        <v>162</v>
      </c>
      <c r="G7" s="64" t="s">
        <v>163</v>
      </c>
      <c r="H7" s="64" t="s">
        <v>164</v>
      </c>
      <c r="I7" s="64" t="s">
        <v>165</v>
      </c>
      <c r="J7" s="64" t="s">
        <v>166</v>
      </c>
      <c r="K7" s="64" t="s">
        <v>167</v>
      </c>
      <c r="L7" s="64" t="s">
        <v>29</v>
      </c>
      <c r="M7" s="64" t="s">
        <v>31</v>
      </c>
      <c r="N7" s="64" t="s">
        <v>33</v>
      </c>
    </row>
    <row r="8" spans="1:14" ht="17.25" thickTop="1">
      <c r="A8" s="65" t="s">
        <v>43</v>
      </c>
      <c r="B8" s="109">
        <v>0.75</v>
      </c>
      <c r="C8" s="109">
        <v>0.46</v>
      </c>
      <c r="D8" s="109">
        <v>0.75</v>
      </c>
      <c r="E8" s="109">
        <v>0.54</v>
      </c>
      <c r="F8" s="109">
        <v>0.7</v>
      </c>
      <c r="G8" s="109">
        <v>0.67</v>
      </c>
      <c r="H8" s="109" t="s">
        <v>213</v>
      </c>
      <c r="I8" s="109">
        <v>0.57999999999999996</v>
      </c>
      <c r="J8" s="109">
        <v>0.57999999999999996</v>
      </c>
      <c r="K8" s="109">
        <v>0.56000000000000005</v>
      </c>
      <c r="L8" s="109" t="s">
        <v>213</v>
      </c>
      <c r="M8" s="109" t="s">
        <v>213</v>
      </c>
      <c r="N8" s="109" t="s">
        <v>213</v>
      </c>
    </row>
    <row r="9" spans="1:14" ht="17.25" customHeight="1">
      <c r="A9" s="65" t="s">
        <v>84</v>
      </c>
      <c r="B9" s="109">
        <v>1.5</v>
      </c>
      <c r="C9" s="109">
        <v>1.25</v>
      </c>
      <c r="D9" s="109">
        <v>1.5</v>
      </c>
      <c r="E9" s="109">
        <v>1.88</v>
      </c>
      <c r="F9" s="109">
        <v>2.25</v>
      </c>
      <c r="G9" s="109" t="s">
        <v>213</v>
      </c>
      <c r="H9" s="109">
        <v>1.5</v>
      </c>
      <c r="I9" s="109">
        <v>1.5</v>
      </c>
      <c r="J9" s="109">
        <v>1.5</v>
      </c>
      <c r="K9" s="109">
        <v>2.25</v>
      </c>
      <c r="L9" s="109" t="s">
        <v>213</v>
      </c>
      <c r="M9" s="109" t="s">
        <v>213</v>
      </c>
      <c r="N9" s="109" t="s">
        <v>213</v>
      </c>
    </row>
    <row r="10" spans="1:14" ht="20.25" customHeight="1">
      <c r="A10" s="65" t="s">
        <v>94</v>
      </c>
      <c r="B10" s="109">
        <v>1.5</v>
      </c>
      <c r="C10" s="109">
        <v>1.5</v>
      </c>
      <c r="D10" s="109">
        <v>1.25</v>
      </c>
      <c r="E10" s="109">
        <v>1.1299999999999999</v>
      </c>
      <c r="F10" s="109">
        <v>1</v>
      </c>
      <c r="G10" s="109" t="s">
        <v>213</v>
      </c>
      <c r="H10" s="109" t="s">
        <v>213</v>
      </c>
      <c r="I10" s="109" t="s">
        <v>213</v>
      </c>
      <c r="J10" s="109">
        <v>1</v>
      </c>
      <c r="K10" s="109">
        <v>1</v>
      </c>
      <c r="L10" s="109" t="s">
        <v>213</v>
      </c>
      <c r="M10" s="109" t="s">
        <v>213</v>
      </c>
      <c r="N10" s="109" t="s">
        <v>213</v>
      </c>
    </row>
    <row r="11" spans="1:14" ht="18.75" customHeight="1">
      <c r="A11" s="65" t="s">
        <v>193</v>
      </c>
      <c r="B11" s="109">
        <v>3</v>
      </c>
      <c r="C11" s="109">
        <v>1.4</v>
      </c>
      <c r="D11" s="109">
        <v>1.4</v>
      </c>
      <c r="E11" s="109">
        <v>1.4</v>
      </c>
      <c r="F11" s="109">
        <v>2</v>
      </c>
      <c r="G11" s="109" t="s">
        <v>213</v>
      </c>
      <c r="H11" s="109" t="s">
        <v>213</v>
      </c>
      <c r="I11" s="109">
        <v>1.8</v>
      </c>
      <c r="J11" s="109">
        <v>2</v>
      </c>
      <c r="K11" s="109">
        <v>3</v>
      </c>
      <c r="L11" s="109" t="s">
        <v>213</v>
      </c>
      <c r="M11" s="109" t="s">
        <v>213</v>
      </c>
      <c r="N11" s="109" t="s">
        <v>213</v>
      </c>
    </row>
    <row r="12" spans="1:14" ht="20.25" customHeight="1">
      <c r="A12" s="65" t="s">
        <v>196</v>
      </c>
      <c r="B12" s="109">
        <v>3</v>
      </c>
      <c r="C12" s="109">
        <v>3</v>
      </c>
      <c r="D12" s="109">
        <v>2</v>
      </c>
      <c r="E12" s="109">
        <v>3</v>
      </c>
      <c r="F12" s="109">
        <v>1.4</v>
      </c>
      <c r="G12" s="109">
        <v>2</v>
      </c>
      <c r="H12" s="109" t="s">
        <v>213</v>
      </c>
      <c r="I12" s="109">
        <v>2</v>
      </c>
      <c r="J12" s="109">
        <v>2</v>
      </c>
      <c r="K12" s="109">
        <v>2</v>
      </c>
      <c r="L12" s="109" t="s">
        <v>213</v>
      </c>
      <c r="M12" s="109" t="s">
        <v>213</v>
      </c>
      <c r="N12" s="109" t="s">
        <v>213</v>
      </c>
    </row>
    <row r="13" spans="1:14" ht="21" customHeight="1">
      <c r="A13" s="65" t="s">
        <v>136</v>
      </c>
      <c r="B13" s="109">
        <v>1.5</v>
      </c>
      <c r="C13" s="109">
        <v>1.5</v>
      </c>
      <c r="D13" s="109">
        <v>1.5</v>
      </c>
      <c r="E13" s="109">
        <v>0.5</v>
      </c>
      <c r="F13" s="109">
        <v>1</v>
      </c>
      <c r="G13" s="109">
        <v>1</v>
      </c>
      <c r="H13" s="109" t="s">
        <v>213</v>
      </c>
      <c r="I13" s="109">
        <v>0.84</v>
      </c>
      <c r="J13" s="109" t="s">
        <v>213</v>
      </c>
      <c r="K13" s="109" t="s">
        <v>213</v>
      </c>
      <c r="L13" s="109">
        <v>1</v>
      </c>
      <c r="M13" s="109" t="s">
        <v>213</v>
      </c>
      <c r="N13" s="109" t="s">
        <v>213</v>
      </c>
    </row>
    <row r="14" spans="1:14" ht="21" customHeight="1">
      <c r="A14" s="65" t="s">
        <v>168</v>
      </c>
      <c r="B14" s="109">
        <v>0.25</v>
      </c>
      <c r="C14" s="109">
        <v>0.24</v>
      </c>
      <c r="D14" s="109" t="s">
        <v>213</v>
      </c>
      <c r="E14" s="109">
        <v>0.08</v>
      </c>
      <c r="F14" s="109" t="s">
        <v>213</v>
      </c>
      <c r="G14" s="109" t="s">
        <v>213</v>
      </c>
      <c r="H14" s="109" t="s">
        <v>213</v>
      </c>
      <c r="I14" s="109">
        <v>0.16</v>
      </c>
      <c r="J14" s="109">
        <v>0.08</v>
      </c>
      <c r="K14" s="109">
        <v>0.16</v>
      </c>
      <c r="L14" s="109" t="s">
        <v>213</v>
      </c>
      <c r="M14" s="109">
        <v>0.12</v>
      </c>
      <c r="N14" s="109" t="s">
        <v>213</v>
      </c>
    </row>
    <row r="15" spans="1:14" ht="21.75" customHeight="1">
      <c r="A15" s="65" t="s">
        <v>169</v>
      </c>
      <c r="B15" s="109">
        <v>2</v>
      </c>
      <c r="C15" s="109">
        <v>2</v>
      </c>
      <c r="D15" s="109">
        <v>1.34</v>
      </c>
      <c r="E15" s="109">
        <v>0.67</v>
      </c>
      <c r="F15" s="109" t="s">
        <v>213</v>
      </c>
      <c r="G15" s="109">
        <v>2</v>
      </c>
      <c r="H15" s="109">
        <v>0.67</v>
      </c>
      <c r="I15" s="109">
        <v>1.1200000000000001</v>
      </c>
      <c r="J15" s="109" t="s">
        <v>213</v>
      </c>
      <c r="K15" s="109">
        <v>0.67</v>
      </c>
      <c r="L15" s="109" t="s">
        <v>213</v>
      </c>
      <c r="M15" s="109">
        <v>1.68</v>
      </c>
      <c r="N15" s="109" t="s">
        <v>213</v>
      </c>
    </row>
    <row r="16" spans="1:14" ht="21.75" customHeight="1">
      <c r="A16" s="65" t="s">
        <v>605</v>
      </c>
      <c r="B16" s="109">
        <v>1</v>
      </c>
      <c r="C16" s="109" t="s">
        <v>213</v>
      </c>
      <c r="D16" s="109">
        <v>0.75</v>
      </c>
      <c r="E16" s="109">
        <v>1</v>
      </c>
      <c r="F16" s="109" t="s">
        <v>213</v>
      </c>
      <c r="G16" s="109">
        <v>0.88</v>
      </c>
      <c r="H16" s="109" t="s">
        <v>213</v>
      </c>
      <c r="I16" s="109" t="s">
        <v>213</v>
      </c>
      <c r="J16" s="109" t="s">
        <v>213</v>
      </c>
      <c r="K16" s="109" t="s">
        <v>213</v>
      </c>
      <c r="L16" s="109" t="s">
        <v>213</v>
      </c>
      <c r="M16" s="109" t="s">
        <v>213</v>
      </c>
      <c r="N16" s="109">
        <v>1.5</v>
      </c>
    </row>
    <row r="17" spans="1:14" ht="19.5" customHeight="1">
      <c r="A17" s="65" t="s">
        <v>606</v>
      </c>
      <c r="B17" s="109">
        <v>3</v>
      </c>
      <c r="C17" s="109">
        <v>3</v>
      </c>
      <c r="D17" s="109">
        <v>3</v>
      </c>
      <c r="E17" s="109">
        <v>2.5</v>
      </c>
      <c r="F17" s="109">
        <v>2</v>
      </c>
      <c r="G17" s="109">
        <v>2</v>
      </c>
      <c r="H17" s="109" t="s">
        <v>213</v>
      </c>
      <c r="I17" s="109">
        <v>2</v>
      </c>
      <c r="J17" s="109">
        <v>2.6</v>
      </c>
      <c r="K17" s="109" t="s">
        <v>213</v>
      </c>
      <c r="L17" s="109" t="s">
        <v>213</v>
      </c>
      <c r="M17" s="109" t="s">
        <v>213</v>
      </c>
      <c r="N17" s="109">
        <v>3</v>
      </c>
    </row>
    <row r="18" spans="1:14" ht="16.5">
      <c r="A18" s="65" t="s">
        <v>43</v>
      </c>
      <c r="B18" s="109">
        <v>2.25</v>
      </c>
      <c r="C18" s="109">
        <v>2.25</v>
      </c>
      <c r="D18" s="109">
        <v>2.25</v>
      </c>
      <c r="E18" s="109">
        <v>0.75</v>
      </c>
      <c r="F18" s="109">
        <v>2.25</v>
      </c>
      <c r="G18" s="109">
        <v>1.5</v>
      </c>
      <c r="H18" s="109" t="s">
        <v>213</v>
      </c>
      <c r="I18" s="109" t="s">
        <v>213</v>
      </c>
      <c r="J18" s="109" t="s">
        <v>213</v>
      </c>
      <c r="K18" s="109" t="s">
        <v>213</v>
      </c>
      <c r="L18" s="109" t="s">
        <v>213</v>
      </c>
      <c r="M18" s="109" t="s">
        <v>213</v>
      </c>
      <c r="N18" s="109" t="s">
        <v>213</v>
      </c>
    </row>
    <row r="19" spans="1:14" ht="16.5">
      <c r="A19" s="65" t="s">
        <v>84</v>
      </c>
      <c r="B19" s="109">
        <v>3</v>
      </c>
      <c r="C19" s="109">
        <v>2</v>
      </c>
      <c r="D19" s="109">
        <v>1.25</v>
      </c>
      <c r="E19" s="109">
        <v>2</v>
      </c>
      <c r="F19" s="109">
        <v>2</v>
      </c>
      <c r="G19" s="109" t="s">
        <v>213</v>
      </c>
      <c r="H19" s="109" t="s">
        <v>213</v>
      </c>
      <c r="I19" s="109">
        <v>2</v>
      </c>
      <c r="J19" s="109">
        <v>2</v>
      </c>
      <c r="K19" s="109">
        <v>2</v>
      </c>
      <c r="L19" s="109" t="s">
        <v>213</v>
      </c>
      <c r="M19" s="109" t="s">
        <v>213</v>
      </c>
      <c r="N19" s="109" t="s">
        <v>213</v>
      </c>
    </row>
    <row r="20" spans="1:14" ht="16.5">
      <c r="A20" s="65" t="s">
        <v>94</v>
      </c>
      <c r="B20" s="109">
        <v>2.25</v>
      </c>
      <c r="C20" s="109">
        <v>1.5</v>
      </c>
      <c r="D20" s="109" t="s">
        <v>213</v>
      </c>
      <c r="E20" s="111">
        <v>1.6875</v>
      </c>
      <c r="F20" s="109">
        <v>2.25</v>
      </c>
      <c r="G20" s="109" t="s">
        <v>213</v>
      </c>
      <c r="H20" s="109" t="s">
        <v>213</v>
      </c>
      <c r="I20" s="109" t="s">
        <v>213</v>
      </c>
      <c r="J20" s="109">
        <v>1.5</v>
      </c>
      <c r="K20" s="109">
        <v>2</v>
      </c>
      <c r="L20" s="109" t="s">
        <v>213</v>
      </c>
      <c r="M20" s="109" t="s">
        <v>213</v>
      </c>
      <c r="N20" s="109" t="s">
        <v>213</v>
      </c>
    </row>
    <row r="21" spans="1:14" ht="16.5">
      <c r="A21" s="65" t="s">
        <v>281</v>
      </c>
      <c r="B21" s="109">
        <v>3</v>
      </c>
      <c r="C21" s="109">
        <v>2</v>
      </c>
      <c r="D21" s="109" t="s">
        <v>213</v>
      </c>
      <c r="E21" s="109">
        <v>2.25</v>
      </c>
      <c r="F21" s="109">
        <v>3</v>
      </c>
      <c r="G21" s="109" t="s">
        <v>213</v>
      </c>
      <c r="H21" s="109" t="s">
        <v>213</v>
      </c>
      <c r="I21" s="109" t="s">
        <v>213</v>
      </c>
      <c r="J21" s="109">
        <v>2</v>
      </c>
      <c r="K21" s="111">
        <v>2.6666666666666665</v>
      </c>
      <c r="L21" s="109" t="s">
        <v>213</v>
      </c>
      <c r="M21" s="109" t="s">
        <v>213</v>
      </c>
      <c r="N21" s="109" t="s">
        <v>213</v>
      </c>
    </row>
    <row r="22" spans="1:14" ht="16.5">
      <c r="A22" s="65" t="s">
        <v>287</v>
      </c>
      <c r="B22" s="109">
        <v>1</v>
      </c>
      <c r="C22" s="109">
        <v>1</v>
      </c>
      <c r="D22" s="109">
        <v>0.79999999999999993</v>
      </c>
      <c r="E22" s="111">
        <v>0.33333333333333331</v>
      </c>
      <c r="F22" s="111">
        <v>0.66666666666666663</v>
      </c>
      <c r="G22" s="111">
        <v>0.66666666666666663</v>
      </c>
      <c r="H22" s="109">
        <v>1</v>
      </c>
      <c r="I22" s="109" t="s">
        <v>213</v>
      </c>
      <c r="J22" s="109" t="s">
        <v>213</v>
      </c>
      <c r="K22" s="111">
        <v>0.77777777777777779</v>
      </c>
      <c r="L22" s="109" t="s">
        <v>213</v>
      </c>
      <c r="M22" s="109" t="s">
        <v>213</v>
      </c>
      <c r="N22" s="109" t="s">
        <v>213</v>
      </c>
    </row>
    <row r="23" spans="1:14" ht="16.5">
      <c r="A23" s="65" t="s">
        <v>255</v>
      </c>
      <c r="B23" s="109">
        <v>2.25</v>
      </c>
      <c r="C23" s="109">
        <v>1.7999999999999998</v>
      </c>
      <c r="D23" s="109">
        <v>1.3499999999999999</v>
      </c>
      <c r="E23" s="109">
        <v>0.75</v>
      </c>
      <c r="F23" s="109">
        <v>0.75</v>
      </c>
      <c r="G23" s="109" t="s">
        <v>213</v>
      </c>
      <c r="H23" s="109" t="s">
        <v>213</v>
      </c>
      <c r="I23" s="109">
        <v>0.75</v>
      </c>
      <c r="J23" s="109" t="s">
        <v>213</v>
      </c>
      <c r="K23" s="109" t="s">
        <v>213</v>
      </c>
      <c r="L23" s="109">
        <v>1.2</v>
      </c>
      <c r="M23" s="109" t="s">
        <v>213</v>
      </c>
      <c r="N23" s="109" t="s">
        <v>213</v>
      </c>
    </row>
    <row r="24" spans="1:14" ht="16.5">
      <c r="A24" s="65" t="s">
        <v>256</v>
      </c>
      <c r="B24" s="109">
        <v>2</v>
      </c>
      <c r="C24" s="109">
        <v>2</v>
      </c>
      <c r="D24" s="111">
        <v>1.3333333333333333</v>
      </c>
      <c r="E24" s="111">
        <v>0.66666666666666663</v>
      </c>
      <c r="F24" s="109" t="s">
        <v>213</v>
      </c>
      <c r="G24" s="109">
        <v>2</v>
      </c>
      <c r="H24" s="111">
        <v>0.66666666666666663</v>
      </c>
      <c r="I24" s="111">
        <v>1.1111111111111112</v>
      </c>
      <c r="J24" s="109" t="s">
        <v>213</v>
      </c>
      <c r="K24" s="111">
        <v>0.66666666666666663</v>
      </c>
      <c r="L24" s="109" t="s">
        <v>213</v>
      </c>
      <c r="M24" s="111">
        <v>1.6666666666666667</v>
      </c>
      <c r="N24" s="109" t="s">
        <v>213</v>
      </c>
    </row>
    <row r="25" spans="1:14" ht="16.5">
      <c r="A25" s="65" t="s">
        <v>261</v>
      </c>
      <c r="B25" s="109">
        <v>3</v>
      </c>
      <c r="C25" s="109">
        <v>3</v>
      </c>
      <c r="D25" s="111">
        <v>2.6666666666666665</v>
      </c>
      <c r="E25" s="109">
        <v>1</v>
      </c>
      <c r="F25" s="109" t="s">
        <v>213</v>
      </c>
      <c r="G25" s="109" t="s">
        <v>213</v>
      </c>
      <c r="H25" s="109" t="s">
        <v>213</v>
      </c>
      <c r="I25" s="109">
        <v>2</v>
      </c>
      <c r="J25" s="109" t="s">
        <v>213</v>
      </c>
      <c r="K25" s="109" t="s">
        <v>213</v>
      </c>
      <c r="L25" s="109" t="s">
        <v>213</v>
      </c>
      <c r="M25" s="109">
        <v>3</v>
      </c>
      <c r="N25" s="109" t="s">
        <v>213</v>
      </c>
    </row>
    <row r="26" spans="1:14" ht="21.75" customHeight="1">
      <c r="A26" s="65" t="s">
        <v>288</v>
      </c>
      <c r="B26" s="109">
        <v>0.6</v>
      </c>
      <c r="C26" s="109" t="s">
        <v>213</v>
      </c>
      <c r="D26" s="109">
        <v>0.6</v>
      </c>
      <c r="E26" s="109">
        <v>0.5</v>
      </c>
      <c r="F26" s="109" t="s">
        <v>213</v>
      </c>
      <c r="G26" s="109">
        <v>0.5</v>
      </c>
      <c r="H26" s="109" t="s">
        <v>213</v>
      </c>
      <c r="I26" s="109" t="s">
        <v>213</v>
      </c>
      <c r="J26" s="109" t="s">
        <v>213</v>
      </c>
      <c r="K26" s="109" t="s">
        <v>213</v>
      </c>
      <c r="L26" s="109" t="s">
        <v>213</v>
      </c>
      <c r="M26" s="109" t="s">
        <v>213</v>
      </c>
      <c r="N26" s="111">
        <v>0.625</v>
      </c>
    </row>
    <row r="27" spans="1:14" ht="21.75" customHeight="1">
      <c r="A27" s="65" t="s">
        <v>289</v>
      </c>
      <c r="B27" s="109">
        <v>3</v>
      </c>
      <c r="C27" s="109">
        <v>3</v>
      </c>
      <c r="D27" s="109">
        <v>3</v>
      </c>
      <c r="E27" s="109">
        <v>2.5</v>
      </c>
      <c r="F27" s="109">
        <v>2</v>
      </c>
      <c r="G27" s="109">
        <v>2</v>
      </c>
      <c r="H27" s="109" t="s">
        <v>213</v>
      </c>
      <c r="I27" s="109">
        <v>2</v>
      </c>
      <c r="J27" s="109">
        <v>2.6</v>
      </c>
      <c r="K27" s="109" t="s">
        <v>213</v>
      </c>
      <c r="L27" s="109" t="s">
        <v>213</v>
      </c>
      <c r="M27" s="109" t="s">
        <v>213</v>
      </c>
      <c r="N27" s="109">
        <v>3</v>
      </c>
    </row>
    <row r="28" spans="1:14" ht="16.5">
      <c r="A28" s="65" t="s">
        <v>43</v>
      </c>
      <c r="B28" s="109">
        <v>2.83</v>
      </c>
      <c r="C28" s="109">
        <v>2</v>
      </c>
      <c r="D28" s="109">
        <v>1.83</v>
      </c>
      <c r="E28" s="109">
        <v>1.33</v>
      </c>
      <c r="F28" s="109">
        <v>2</v>
      </c>
      <c r="G28" s="109">
        <v>1.83</v>
      </c>
      <c r="H28" s="109" t="s">
        <v>213</v>
      </c>
      <c r="I28" s="109">
        <v>2</v>
      </c>
      <c r="J28" s="109" t="s">
        <v>213</v>
      </c>
      <c r="K28" s="109" t="s">
        <v>213</v>
      </c>
      <c r="L28" s="109" t="s">
        <v>213</v>
      </c>
      <c r="M28" s="109" t="s">
        <v>213</v>
      </c>
      <c r="N28" s="109" t="s">
        <v>213</v>
      </c>
    </row>
    <row r="29" spans="1:14" ht="16.5">
      <c r="A29" s="65" t="s">
        <v>84</v>
      </c>
      <c r="B29" s="109">
        <v>3</v>
      </c>
      <c r="C29" s="109">
        <v>3</v>
      </c>
      <c r="D29" s="109">
        <v>2.5</v>
      </c>
      <c r="E29" s="109">
        <v>2.25</v>
      </c>
      <c r="F29" s="109">
        <v>2</v>
      </c>
      <c r="G29" s="109" t="s">
        <v>213</v>
      </c>
      <c r="H29" s="109" t="s">
        <v>213</v>
      </c>
      <c r="I29" s="109">
        <v>2</v>
      </c>
      <c r="J29" s="109">
        <v>2</v>
      </c>
      <c r="K29" s="109">
        <v>3</v>
      </c>
      <c r="L29" s="109" t="s">
        <v>213</v>
      </c>
      <c r="M29" s="109" t="s">
        <v>213</v>
      </c>
      <c r="N29" s="109" t="s">
        <v>213</v>
      </c>
    </row>
    <row r="30" spans="1:14" ht="16.5">
      <c r="A30" s="65" t="s">
        <v>94</v>
      </c>
      <c r="B30" s="109">
        <v>1.5</v>
      </c>
      <c r="C30" s="109">
        <v>1</v>
      </c>
      <c r="D30" s="109" t="s">
        <v>213</v>
      </c>
      <c r="E30" s="109">
        <v>1.1299999999999999</v>
      </c>
      <c r="F30" s="109">
        <v>1.5</v>
      </c>
      <c r="G30" s="109" t="s">
        <v>213</v>
      </c>
      <c r="H30" s="109" t="s">
        <v>213</v>
      </c>
      <c r="I30" s="109" t="s">
        <v>213</v>
      </c>
      <c r="J30" s="109">
        <v>1</v>
      </c>
      <c r="K30" s="109">
        <v>1.34</v>
      </c>
      <c r="L30" s="109" t="s">
        <v>213</v>
      </c>
      <c r="M30" s="109" t="s">
        <v>213</v>
      </c>
      <c r="N30" s="109" t="s">
        <v>213</v>
      </c>
    </row>
    <row r="31" spans="1:14" ht="16.5">
      <c r="A31" s="65" t="s">
        <v>341</v>
      </c>
      <c r="B31" s="109">
        <v>3</v>
      </c>
      <c r="C31" s="109">
        <v>3</v>
      </c>
      <c r="D31" s="109">
        <v>2.2000000000000002</v>
      </c>
      <c r="E31" s="109">
        <v>2</v>
      </c>
      <c r="F31" s="109">
        <v>2</v>
      </c>
      <c r="G31" s="109">
        <v>2.6</v>
      </c>
      <c r="H31" s="109" t="s">
        <v>213</v>
      </c>
      <c r="I31" s="109" t="s">
        <v>213</v>
      </c>
      <c r="J31" s="109" t="s">
        <v>213</v>
      </c>
      <c r="K31" s="109">
        <v>1.2</v>
      </c>
      <c r="L31" s="109" t="s">
        <v>213</v>
      </c>
      <c r="M31" s="109" t="s">
        <v>213</v>
      </c>
      <c r="N31" s="109" t="s">
        <v>213</v>
      </c>
    </row>
    <row r="32" spans="1:14" ht="16.5">
      <c r="A32" s="65" t="s">
        <v>287</v>
      </c>
      <c r="B32" s="109">
        <v>3</v>
      </c>
      <c r="C32" s="109">
        <v>2.4</v>
      </c>
      <c r="D32" s="109">
        <v>2.2000000000000002</v>
      </c>
      <c r="E32" s="109">
        <v>2.8</v>
      </c>
      <c r="F32" s="109">
        <v>2.67</v>
      </c>
      <c r="G32" s="109">
        <v>3</v>
      </c>
      <c r="H32" s="109" t="s">
        <v>213</v>
      </c>
      <c r="I32" s="109">
        <v>3</v>
      </c>
      <c r="J32" s="109">
        <v>3</v>
      </c>
      <c r="K32" s="109">
        <v>2</v>
      </c>
      <c r="L32" s="109" t="s">
        <v>213</v>
      </c>
      <c r="M32" s="109" t="s">
        <v>213</v>
      </c>
      <c r="N32" s="109" t="s">
        <v>213</v>
      </c>
    </row>
    <row r="33" spans="1:14" ht="16.5">
      <c r="A33" s="65" t="s">
        <v>248</v>
      </c>
      <c r="B33" s="109">
        <v>2.25</v>
      </c>
      <c r="C33" s="109">
        <v>1.5</v>
      </c>
      <c r="D33" s="109" t="s">
        <v>213</v>
      </c>
      <c r="E33" s="109" t="s">
        <v>213</v>
      </c>
      <c r="F33" s="109" t="s">
        <v>213</v>
      </c>
      <c r="G33" s="109" t="s">
        <v>213</v>
      </c>
      <c r="H33" s="109" t="s">
        <v>213</v>
      </c>
      <c r="I33" s="109" t="s">
        <v>213</v>
      </c>
      <c r="J33" s="109" t="s">
        <v>213</v>
      </c>
      <c r="K33" s="109" t="s">
        <v>213</v>
      </c>
      <c r="L33" s="109">
        <v>2.25</v>
      </c>
      <c r="M33" s="109" t="s">
        <v>213</v>
      </c>
      <c r="N33" s="109" t="s">
        <v>213</v>
      </c>
    </row>
    <row r="34" spans="1:14" ht="16.5">
      <c r="A34" s="65" t="s">
        <v>256</v>
      </c>
      <c r="B34" s="109">
        <v>2.25</v>
      </c>
      <c r="C34" s="109">
        <v>1.5</v>
      </c>
      <c r="D34" s="109">
        <v>1.5</v>
      </c>
      <c r="E34" s="109">
        <v>1.1299999999999999</v>
      </c>
      <c r="F34" s="109" t="s">
        <v>213</v>
      </c>
      <c r="G34" s="109" t="s">
        <v>213</v>
      </c>
      <c r="H34" s="109" t="s">
        <v>213</v>
      </c>
      <c r="I34" s="109">
        <v>1.5</v>
      </c>
      <c r="J34" s="109">
        <v>0.75</v>
      </c>
      <c r="K34" s="109" t="s">
        <v>213</v>
      </c>
      <c r="L34" s="109" t="s">
        <v>213</v>
      </c>
      <c r="M34" s="109">
        <v>1.5</v>
      </c>
      <c r="N34" s="109" t="s">
        <v>213</v>
      </c>
    </row>
    <row r="35" spans="1:14" ht="16.5">
      <c r="A35" s="65" t="s">
        <v>342</v>
      </c>
      <c r="B35" s="109">
        <v>3</v>
      </c>
      <c r="C35" s="109">
        <v>3</v>
      </c>
      <c r="D35" s="109">
        <v>2.67</v>
      </c>
      <c r="E35" s="109">
        <v>1</v>
      </c>
      <c r="F35" s="109" t="s">
        <v>213</v>
      </c>
      <c r="G35" s="109" t="s">
        <v>213</v>
      </c>
      <c r="H35" s="109" t="s">
        <v>213</v>
      </c>
      <c r="I35" s="109">
        <v>2</v>
      </c>
      <c r="J35" s="109" t="s">
        <v>213</v>
      </c>
      <c r="K35" s="109" t="s">
        <v>213</v>
      </c>
      <c r="L35" s="109" t="s">
        <v>213</v>
      </c>
      <c r="M35" s="109">
        <v>3</v>
      </c>
      <c r="N35" s="109" t="s">
        <v>213</v>
      </c>
    </row>
    <row r="36" spans="1:14" ht="16.5">
      <c r="A36" s="65" t="s">
        <v>339</v>
      </c>
      <c r="B36" s="109">
        <v>1.69</v>
      </c>
      <c r="C36" s="109" t="s">
        <v>213</v>
      </c>
      <c r="D36" s="109">
        <v>1.69</v>
      </c>
      <c r="E36" s="109">
        <v>1.69</v>
      </c>
      <c r="F36" s="109" t="s">
        <v>213</v>
      </c>
      <c r="G36" s="109">
        <v>1.1299999999999999</v>
      </c>
      <c r="H36" s="109" t="s">
        <v>213</v>
      </c>
      <c r="I36" s="109" t="s">
        <v>213</v>
      </c>
      <c r="J36" s="109" t="s">
        <v>213</v>
      </c>
      <c r="K36" s="109" t="s">
        <v>213</v>
      </c>
      <c r="L36" s="109" t="s">
        <v>213</v>
      </c>
      <c r="M36" s="109" t="s">
        <v>213</v>
      </c>
      <c r="N36" s="109">
        <v>2.25</v>
      </c>
    </row>
    <row r="37" spans="1:14" ht="16.5">
      <c r="A37" s="65" t="s">
        <v>340</v>
      </c>
      <c r="B37" s="109">
        <v>3</v>
      </c>
      <c r="C37" s="109">
        <v>3</v>
      </c>
      <c r="D37" s="109">
        <v>3</v>
      </c>
      <c r="E37" s="109">
        <v>2.5</v>
      </c>
      <c r="F37" s="109">
        <v>2</v>
      </c>
      <c r="G37" s="109">
        <v>2</v>
      </c>
      <c r="H37" s="109" t="s">
        <v>213</v>
      </c>
      <c r="I37" s="109">
        <v>2</v>
      </c>
      <c r="J37" s="109">
        <v>2.6</v>
      </c>
      <c r="K37" s="109" t="s">
        <v>213</v>
      </c>
      <c r="L37" s="109" t="s">
        <v>213</v>
      </c>
      <c r="M37" s="109" t="s">
        <v>213</v>
      </c>
      <c r="N37" s="109">
        <v>3</v>
      </c>
    </row>
    <row r="38" spans="1:14" ht="16.5">
      <c r="A38" s="65" t="s">
        <v>394</v>
      </c>
      <c r="B38" s="109">
        <v>3</v>
      </c>
      <c r="C38" s="109">
        <v>2.4</v>
      </c>
      <c r="D38" s="109">
        <v>2</v>
      </c>
      <c r="E38" s="109">
        <v>2.6</v>
      </c>
      <c r="F38" s="109">
        <v>1.8</v>
      </c>
      <c r="G38" s="109">
        <v>2</v>
      </c>
      <c r="H38" s="109" t="s">
        <v>213</v>
      </c>
      <c r="I38" s="109">
        <v>2</v>
      </c>
      <c r="J38" s="109">
        <v>2.2000000000000002</v>
      </c>
      <c r="K38" s="109" t="s">
        <v>213</v>
      </c>
      <c r="L38" s="109" t="s">
        <v>213</v>
      </c>
      <c r="M38" s="109" t="s">
        <v>213</v>
      </c>
      <c r="N38" s="109" t="s">
        <v>213</v>
      </c>
    </row>
    <row r="39" spans="1:14" ht="16.5">
      <c r="A39" s="65" t="s">
        <v>349</v>
      </c>
      <c r="B39" s="109">
        <v>3</v>
      </c>
      <c r="C39" s="109">
        <v>3</v>
      </c>
      <c r="D39" s="109">
        <v>2</v>
      </c>
      <c r="E39" s="109">
        <v>2.75</v>
      </c>
      <c r="F39" s="109">
        <v>2</v>
      </c>
      <c r="G39" s="109">
        <v>2</v>
      </c>
      <c r="H39" s="109" t="s">
        <v>213</v>
      </c>
      <c r="I39" s="109">
        <v>1</v>
      </c>
      <c r="J39" s="109">
        <v>2</v>
      </c>
      <c r="K39" s="109" t="s">
        <v>213</v>
      </c>
      <c r="L39" s="109" t="s">
        <v>213</v>
      </c>
      <c r="M39" s="109" t="s">
        <v>213</v>
      </c>
      <c r="N39" s="109" t="s">
        <v>213</v>
      </c>
    </row>
    <row r="40" spans="1:14" ht="16.5">
      <c r="A40" s="65" t="s">
        <v>350</v>
      </c>
      <c r="B40" s="109">
        <v>3</v>
      </c>
      <c r="C40" s="109">
        <v>2</v>
      </c>
      <c r="D40" s="109">
        <v>3</v>
      </c>
      <c r="E40" s="109">
        <v>2</v>
      </c>
      <c r="F40" s="109">
        <v>2.25</v>
      </c>
      <c r="G40" s="109">
        <v>2</v>
      </c>
      <c r="H40" s="109" t="s">
        <v>213</v>
      </c>
      <c r="I40" s="109">
        <v>2</v>
      </c>
      <c r="J40" s="109">
        <v>2</v>
      </c>
      <c r="K40" s="109">
        <v>2.33</v>
      </c>
      <c r="L40" s="109" t="s">
        <v>213</v>
      </c>
      <c r="M40" s="109" t="s">
        <v>213</v>
      </c>
      <c r="N40" s="109" t="s">
        <v>213</v>
      </c>
    </row>
    <row r="41" spans="1:14" ht="16.5">
      <c r="A41" s="65" t="s">
        <v>356</v>
      </c>
      <c r="B41" s="109">
        <v>0</v>
      </c>
      <c r="C41" s="109">
        <v>0</v>
      </c>
      <c r="D41" s="109">
        <v>0</v>
      </c>
      <c r="E41" s="109">
        <v>0</v>
      </c>
      <c r="F41" s="109">
        <v>0</v>
      </c>
      <c r="G41" s="109">
        <v>0</v>
      </c>
      <c r="H41" s="109">
        <v>0</v>
      </c>
      <c r="I41" s="109">
        <v>0</v>
      </c>
      <c r="J41" s="109">
        <v>0</v>
      </c>
      <c r="K41" s="109">
        <v>0</v>
      </c>
      <c r="L41" s="109">
        <v>0</v>
      </c>
      <c r="M41" s="109">
        <v>0</v>
      </c>
      <c r="N41" s="109">
        <v>0</v>
      </c>
    </row>
    <row r="42" spans="1:14" ht="16.5">
      <c r="A42" s="65" t="s">
        <v>399</v>
      </c>
      <c r="B42" s="109">
        <v>2.25</v>
      </c>
      <c r="C42" s="109">
        <v>2.25</v>
      </c>
      <c r="D42" s="109">
        <v>1</v>
      </c>
      <c r="E42" s="109" t="s">
        <v>213</v>
      </c>
      <c r="F42" s="109">
        <v>1.1299999999999999</v>
      </c>
      <c r="G42" s="109" t="s">
        <v>213</v>
      </c>
      <c r="H42" s="109" t="s">
        <v>213</v>
      </c>
      <c r="I42" s="109" t="s">
        <v>213</v>
      </c>
      <c r="J42" s="109" t="s">
        <v>213</v>
      </c>
      <c r="K42" s="109" t="s">
        <v>213</v>
      </c>
      <c r="L42" s="109">
        <v>2.25</v>
      </c>
      <c r="M42" s="109" t="s">
        <v>213</v>
      </c>
      <c r="N42" s="109" t="s">
        <v>213</v>
      </c>
    </row>
    <row r="43" spans="1:14" ht="16.5">
      <c r="A43" s="65" t="s">
        <v>400</v>
      </c>
      <c r="B43" s="109">
        <v>0.75</v>
      </c>
      <c r="C43" s="109">
        <v>0.75</v>
      </c>
      <c r="D43" s="109">
        <v>0.5</v>
      </c>
      <c r="E43" s="109">
        <v>0.25</v>
      </c>
      <c r="F43" s="109" t="s">
        <v>213</v>
      </c>
      <c r="G43" s="109">
        <v>0.5</v>
      </c>
      <c r="H43" s="109" t="s">
        <v>213</v>
      </c>
      <c r="I43" s="109" t="s">
        <v>213</v>
      </c>
      <c r="J43" s="109" t="s">
        <v>213</v>
      </c>
      <c r="K43" s="109" t="s">
        <v>213</v>
      </c>
      <c r="L43" s="109">
        <v>0.5</v>
      </c>
      <c r="M43" s="109" t="s">
        <v>213</v>
      </c>
      <c r="N43" s="109" t="s">
        <v>213</v>
      </c>
    </row>
    <row r="44" spans="1:14" ht="16.5">
      <c r="A44" s="65" t="s">
        <v>401</v>
      </c>
      <c r="B44" s="109">
        <v>3</v>
      </c>
      <c r="C44" s="109">
        <v>3</v>
      </c>
      <c r="D44" s="109">
        <v>1</v>
      </c>
      <c r="E44" s="109">
        <v>1</v>
      </c>
      <c r="F44" s="109" t="s">
        <v>213</v>
      </c>
      <c r="G44" s="109" t="s">
        <v>213</v>
      </c>
      <c r="H44" s="109" t="s">
        <v>213</v>
      </c>
      <c r="I44" s="109">
        <v>2</v>
      </c>
      <c r="J44" s="109" t="s">
        <v>213</v>
      </c>
      <c r="K44" s="109" t="s">
        <v>213</v>
      </c>
      <c r="L44" s="109" t="s">
        <v>213</v>
      </c>
      <c r="M44" s="109">
        <v>3</v>
      </c>
      <c r="N44" s="109" t="s">
        <v>213</v>
      </c>
    </row>
    <row r="45" spans="1:14" ht="16.5">
      <c r="A45" s="65" t="s">
        <v>390</v>
      </c>
      <c r="B45" s="109">
        <v>0.75</v>
      </c>
      <c r="C45" s="109">
        <v>0.75</v>
      </c>
      <c r="D45" s="109">
        <v>0.75</v>
      </c>
      <c r="E45" s="109">
        <v>0.63</v>
      </c>
      <c r="F45" s="109">
        <v>0.5</v>
      </c>
      <c r="G45" s="109">
        <v>0.5</v>
      </c>
      <c r="H45" s="109" t="s">
        <v>213</v>
      </c>
      <c r="I45" s="109">
        <v>0.5</v>
      </c>
      <c r="J45" s="109">
        <v>0.7</v>
      </c>
      <c r="K45" s="109" t="s">
        <v>213</v>
      </c>
      <c r="L45" s="109" t="s">
        <v>213</v>
      </c>
      <c r="M45" s="109" t="s">
        <v>213</v>
      </c>
      <c r="N45" s="109">
        <v>0.75</v>
      </c>
    </row>
    <row r="46" spans="1:14" ht="16.5">
      <c r="A46" s="65" t="s">
        <v>391</v>
      </c>
      <c r="B46" s="109">
        <v>3</v>
      </c>
      <c r="C46" s="109">
        <v>3</v>
      </c>
      <c r="D46" s="109">
        <v>2.25</v>
      </c>
      <c r="E46" s="109">
        <v>2.25</v>
      </c>
      <c r="F46" s="109">
        <v>2</v>
      </c>
      <c r="G46" s="109">
        <v>2</v>
      </c>
      <c r="H46" s="109" t="s">
        <v>213</v>
      </c>
      <c r="I46" s="109">
        <v>2</v>
      </c>
      <c r="J46" s="109">
        <v>2.6</v>
      </c>
      <c r="K46" s="109" t="s">
        <v>213</v>
      </c>
      <c r="L46" s="109" t="s">
        <v>213</v>
      </c>
      <c r="M46" s="109" t="s">
        <v>213</v>
      </c>
      <c r="N46" s="109">
        <v>3</v>
      </c>
    </row>
    <row r="47" spans="1:14" ht="16.5">
      <c r="A47" s="9" t="s">
        <v>409</v>
      </c>
      <c r="B47" s="109">
        <v>1.5</v>
      </c>
      <c r="C47" s="109">
        <v>1</v>
      </c>
      <c r="D47" s="109">
        <v>0.5</v>
      </c>
      <c r="E47" s="109" t="s">
        <v>213</v>
      </c>
      <c r="F47" s="109">
        <v>1</v>
      </c>
      <c r="G47" s="109" t="s">
        <v>213</v>
      </c>
      <c r="H47" s="109" t="s">
        <v>213</v>
      </c>
      <c r="I47" s="109" t="s">
        <v>213</v>
      </c>
      <c r="J47" s="109" t="s">
        <v>213</v>
      </c>
      <c r="K47" s="109" t="s">
        <v>213</v>
      </c>
      <c r="L47" s="109">
        <v>1.5</v>
      </c>
      <c r="M47" s="109" t="s">
        <v>213</v>
      </c>
      <c r="N47" s="109" t="s">
        <v>213</v>
      </c>
    </row>
    <row r="48" spans="1:14" ht="16.5">
      <c r="A48" s="9" t="s">
        <v>410</v>
      </c>
      <c r="B48" s="109">
        <v>2</v>
      </c>
      <c r="C48" s="111">
        <v>1.3333333333333333</v>
      </c>
      <c r="D48" s="111">
        <v>0.66666666666666663</v>
      </c>
      <c r="E48" s="111">
        <v>0.66666666666666663</v>
      </c>
      <c r="F48" s="111">
        <v>1.3333333333333333</v>
      </c>
      <c r="G48" s="109">
        <v>2</v>
      </c>
      <c r="H48" s="109" t="s">
        <v>213</v>
      </c>
      <c r="I48" s="109" t="s">
        <v>213</v>
      </c>
      <c r="J48" s="109" t="s">
        <v>213</v>
      </c>
      <c r="K48" s="109" t="s">
        <v>213</v>
      </c>
      <c r="L48" s="110">
        <v>2</v>
      </c>
      <c r="M48" s="109" t="s">
        <v>213</v>
      </c>
      <c r="N48" s="109" t="s">
        <v>213</v>
      </c>
    </row>
    <row r="49" spans="1:14" ht="16.5">
      <c r="A49" s="9" t="s">
        <v>417</v>
      </c>
      <c r="B49" s="109">
        <v>2.25</v>
      </c>
      <c r="C49" s="109">
        <v>2.25</v>
      </c>
      <c r="D49" s="109">
        <v>1</v>
      </c>
      <c r="E49" s="111">
        <v>1.6875</v>
      </c>
      <c r="F49" s="109" t="s">
        <v>213</v>
      </c>
      <c r="G49" s="109" t="s">
        <v>213</v>
      </c>
      <c r="H49" s="109" t="s">
        <v>213</v>
      </c>
      <c r="I49" s="109" t="s">
        <v>213</v>
      </c>
      <c r="J49" s="109" t="s">
        <v>213</v>
      </c>
      <c r="K49" s="109" t="s">
        <v>213</v>
      </c>
      <c r="L49" s="109" t="s">
        <v>213</v>
      </c>
      <c r="M49" s="111">
        <v>2.0625</v>
      </c>
      <c r="N49" s="109" t="s">
        <v>213</v>
      </c>
    </row>
    <row r="50" spans="1:14" ht="16.5">
      <c r="A50" s="9" t="s">
        <v>469</v>
      </c>
      <c r="B50" s="109">
        <v>3</v>
      </c>
      <c r="C50" s="109">
        <v>3</v>
      </c>
      <c r="D50" s="109">
        <v>2</v>
      </c>
      <c r="E50" s="109">
        <v>1</v>
      </c>
      <c r="F50" s="109" t="s">
        <v>213</v>
      </c>
      <c r="G50" s="109" t="s">
        <v>213</v>
      </c>
      <c r="H50" s="109" t="s">
        <v>213</v>
      </c>
      <c r="I50" s="109">
        <v>2</v>
      </c>
      <c r="J50" s="109" t="s">
        <v>213</v>
      </c>
      <c r="K50" s="109" t="s">
        <v>213</v>
      </c>
      <c r="L50" s="109" t="s">
        <v>213</v>
      </c>
      <c r="M50" s="109">
        <v>3</v>
      </c>
      <c r="N50" s="109" t="s">
        <v>213</v>
      </c>
    </row>
    <row r="51" spans="1:14" ht="16.5">
      <c r="A51" s="9" t="s">
        <v>437</v>
      </c>
      <c r="B51" s="109">
        <v>3</v>
      </c>
      <c r="C51" s="109">
        <v>3</v>
      </c>
      <c r="D51" s="109" t="s">
        <v>213</v>
      </c>
      <c r="E51" s="109">
        <v>1</v>
      </c>
      <c r="F51" s="109" t="s">
        <v>213</v>
      </c>
      <c r="G51" s="109" t="s">
        <v>213</v>
      </c>
      <c r="H51" s="109" t="s">
        <v>213</v>
      </c>
      <c r="I51" s="109" t="s">
        <v>213</v>
      </c>
      <c r="J51" s="109" t="s">
        <v>213</v>
      </c>
      <c r="K51" s="109" t="s">
        <v>213</v>
      </c>
      <c r="L51" s="109" t="s">
        <v>213</v>
      </c>
      <c r="M51" s="109">
        <v>3</v>
      </c>
      <c r="N51" s="109" t="s">
        <v>213</v>
      </c>
    </row>
    <row r="52" spans="1:14" ht="16.5">
      <c r="A52" s="9" t="s">
        <v>475</v>
      </c>
      <c r="B52" s="109">
        <v>3</v>
      </c>
      <c r="C52" s="109">
        <v>3</v>
      </c>
      <c r="D52" s="109">
        <v>2</v>
      </c>
      <c r="E52" s="109">
        <v>1</v>
      </c>
      <c r="F52" s="109" t="s">
        <v>213</v>
      </c>
      <c r="G52" s="109" t="s">
        <v>213</v>
      </c>
      <c r="H52" s="109" t="s">
        <v>213</v>
      </c>
      <c r="I52" s="109">
        <v>2</v>
      </c>
      <c r="J52" s="109" t="s">
        <v>213</v>
      </c>
      <c r="K52" s="109" t="s">
        <v>213</v>
      </c>
      <c r="L52" s="109" t="s">
        <v>213</v>
      </c>
      <c r="M52" s="109">
        <v>3</v>
      </c>
      <c r="N52" s="109" t="s">
        <v>213</v>
      </c>
    </row>
    <row r="53" spans="1:14" ht="19.5" customHeight="1">
      <c r="A53" s="9" t="s">
        <v>471</v>
      </c>
      <c r="B53" s="111">
        <v>0.6875</v>
      </c>
      <c r="C53" s="109">
        <v>0.5</v>
      </c>
      <c r="D53" s="111">
        <v>0.5625</v>
      </c>
      <c r="E53" s="111">
        <v>0.5625</v>
      </c>
      <c r="F53" s="109" t="s">
        <v>213</v>
      </c>
      <c r="G53" s="111">
        <v>0.5625</v>
      </c>
      <c r="H53" s="109" t="s">
        <v>213</v>
      </c>
      <c r="I53" s="109">
        <v>0.5</v>
      </c>
      <c r="J53" s="109" t="s">
        <v>213</v>
      </c>
      <c r="K53" s="109" t="s">
        <v>213</v>
      </c>
      <c r="L53" s="109" t="s">
        <v>213</v>
      </c>
      <c r="M53" s="109" t="s">
        <v>213</v>
      </c>
      <c r="N53" s="111">
        <v>0.625</v>
      </c>
    </row>
    <row r="54" spans="1:14" ht="16.5">
      <c r="A54" s="9" t="s">
        <v>472</v>
      </c>
      <c r="B54" s="109">
        <v>3</v>
      </c>
      <c r="C54" s="109">
        <v>3</v>
      </c>
      <c r="D54" s="109">
        <v>3</v>
      </c>
      <c r="E54" s="109">
        <v>2</v>
      </c>
      <c r="F54" s="109" t="s">
        <v>213</v>
      </c>
      <c r="G54" s="109" t="s">
        <v>213</v>
      </c>
      <c r="H54" s="109" t="s">
        <v>213</v>
      </c>
      <c r="I54" s="109">
        <v>2</v>
      </c>
      <c r="J54" s="109" t="s">
        <v>213</v>
      </c>
      <c r="K54" s="109" t="s">
        <v>213</v>
      </c>
      <c r="L54" s="109" t="s">
        <v>213</v>
      </c>
      <c r="M54" s="109" t="s">
        <v>213</v>
      </c>
      <c r="N54" s="109">
        <v>3</v>
      </c>
    </row>
    <row r="55" spans="1:14" ht="16.5">
      <c r="A55" s="9" t="s">
        <v>458</v>
      </c>
      <c r="B55" s="109">
        <v>2.75</v>
      </c>
      <c r="C55" s="109">
        <v>1</v>
      </c>
      <c r="D55" s="111">
        <v>2.6666666666666665</v>
      </c>
      <c r="E55" s="111">
        <v>2.3333333333333335</v>
      </c>
      <c r="F55" s="109" t="s">
        <v>213</v>
      </c>
      <c r="G55" s="109">
        <v>2</v>
      </c>
      <c r="H55" s="109">
        <v>1.5</v>
      </c>
      <c r="I55" s="109">
        <v>3</v>
      </c>
      <c r="J55" s="109">
        <v>1.75</v>
      </c>
      <c r="K55" s="109">
        <v>2</v>
      </c>
      <c r="L55" s="109" t="s">
        <v>213</v>
      </c>
      <c r="M55" s="109" t="s">
        <v>213</v>
      </c>
      <c r="N55" s="109">
        <v>2.75</v>
      </c>
    </row>
    <row r="56" spans="1:14" ht="16.5">
      <c r="A56" s="9" t="s">
        <v>473</v>
      </c>
      <c r="B56" s="109">
        <v>2.75</v>
      </c>
      <c r="C56" s="109">
        <v>2.5</v>
      </c>
      <c r="D56" s="109">
        <v>2.75</v>
      </c>
      <c r="E56" s="109">
        <v>2</v>
      </c>
      <c r="F56" s="109">
        <v>1.75</v>
      </c>
      <c r="G56" s="111">
        <v>1.6666666666666667</v>
      </c>
      <c r="H56" s="109" t="s">
        <v>213</v>
      </c>
      <c r="I56" s="109">
        <v>2</v>
      </c>
      <c r="J56" s="109">
        <v>2.25</v>
      </c>
      <c r="K56" s="109">
        <v>2</v>
      </c>
      <c r="L56" s="109" t="s">
        <v>213</v>
      </c>
      <c r="M56" s="109" t="s">
        <v>213</v>
      </c>
      <c r="N56" s="109">
        <v>3</v>
      </c>
    </row>
    <row r="57" spans="1:14" ht="16.5">
      <c r="A57" s="65" t="s">
        <v>585</v>
      </c>
      <c r="B57" s="109">
        <v>2</v>
      </c>
      <c r="C57" s="109">
        <v>2</v>
      </c>
      <c r="D57" s="109">
        <v>2</v>
      </c>
      <c r="E57" s="111">
        <v>0.66666666666666663</v>
      </c>
      <c r="F57" s="109">
        <v>2</v>
      </c>
      <c r="G57" s="111">
        <v>1.3333333333333333</v>
      </c>
      <c r="H57" s="109" t="s">
        <v>213</v>
      </c>
      <c r="I57" s="109" t="s">
        <v>213</v>
      </c>
      <c r="J57" s="109" t="s">
        <v>213</v>
      </c>
      <c r="K57" s="109" t="s">
        <v>213</v>
      </c>
      <c r="L57" s="109">
        <v>2</v>
      </c>
      <c r="M57" s="109" t="s">
        <v>213</v>
      </c>
      <c r="N57" s="109" t="s">
        <v>213</v>
      </c>
    </row>
    <row r="58" spans="1:14" ht="16.5">
      <c r="A58" s="65" t="s">
        <v>586</v>
      </c>
      <c r="B58" s="109">
        <v>2.75</v>
      </c>
      <c r="C58" s="109">
        <v>2.75</v>
      </c>
      <c r="D58" s="111">
        <v>1.6041666666666667</v>
      </c>
      <c r="E58" s="109" t="s">
        <v>213</v>
      </c>
      <c r="F58" s="109" t="s">
        <v>213</v>
      </c>
      <c r="G58" s="111">
        <v>2.0625</v>
      </c>
      <c r="H58" s="111">
        <v>2.520833333333333</v>
      </c>
      <c r="I58" s="109" t="s">
        <v>213</v>
      </c>
      <c r="J58" s="109" t="s">
        <v>213</v>
      </c>
      <c r="K58" s="111">
        <v>1.6041666666666667</v>
      </c>
      <c r="L58" s="110" t="s">
        <v>213</v>
      </c>
      <c r="M58" s="111">
        <v>1.8333333333333333</v>
      </c>
      <c r="N58" s="109" t="s">
        <v>213</v>
      </c>
    </row>
    <row r="59" spans="1:14" ht="16.5">
      <c r="A59" s="65" t="s">
        <v>587</v>
      </c>
      <c r="B59" s="109">
        <v>3</v>
      </c>
      <c r="C59" s="109">
        <v>3</v>
      </c>
      <c r="D59" s="109">
        <v>2</v>
      </c>
      <c r="E59" s="109">
        <v>1</v>
      </c>
      <c r="F59" s="109" t="s">
        <v>213</v>
      </c>
      <c r="G59" s="109" t="s">
        <v>213</v>
      </c>
      <c r="H59" s="109">
        <v>3</v>
      </c>
      <c r="I59" s="109">
        <v>2</v>
      </c>
      <c r="J59" s="109">
        <v>2</v>
      </c>
      <c r="K59" s="109" t="s">
        <v>213</v>
      </c>
      <c r="L59" s="109" t="s">
        <v>213</v>
      </c>
      <c r="M59" s="109">
        <v>3</v>
      </c>
      <c r="N59" s="109" t="s">
        <v>213</v>
      </c>
    </row>
    <row r="60" spans="1:14" ht="16.5">
      <c r="A60" s="65" t="s">
        <v>588</v>
      </c>
      <c r="B60" s="109">
        <v>3</v>
      </c>
      <c r="C60" s="109">
        <v>2.8</v>
      </c>
      <c r="D60" s="109">
        <v>2.6</v>
      </c>
      <c r="E60" s="109">
        <v>1</v>
      </c>
      <c r="F60" s="109" t="s">
        <v>213</v>
      </c>
      <c r="G60" s="109">
        <v>2.6</v>
      </c>
      <c r="H60" s="109">
        <v>1</v>
      </c>
      <c r="I60" s="111">
        <v>1.6666666666666667</v>
      </c>
      <c r="J60" s="109">
        <v>2</v>
      </c>
      <c r="K60" s="109">
        <v>2</v>
      </c>
      <c r="L60" s="109" t="s">
        <v>213</v>
      </c>
      <c r="M60" s="109" t="s">
        <v>213</v>
      </c>
      <c r="N60" s="109">
        <v>2.8</v>
      </c>
    </row>
    <row r="61" spans="1:14" ht="16.5">
      <c r="A61" s="65" t="s">
        <v>589</v>
      </c>
      <c r="B61" s="109">
        <v>3</v>
      </c>
      <c r="C61" s="109">
        <v>1.7999999999999998</v>
      </c>
      <c r="D61" s="109">
        <v>1.6</v>
      </c>
      <c r="E61" s="109">
        <v>1.4</v>
      </c>
      <c r="F61" s="109">
        <v>2</v>
      </c>
      <c r="G61" s="109">
        <v>2.4</v>
      </c>
      <c r="H61" s="109" t="s">
        <v>213</v>
      </c>
      <c r="I61" s="109">
        <v>1.4</v>
      </c>
      <c r="J61" s="109">
        <v>1.5</v>
      </c>
      <c r="K61" s="109">
        <v>2</v>
      </c>
      <c r="L61" s="109" t="s">
        <v>213</v>
      </c>
      <c r="M61" s="109" t="s">
        <v>213</v>
      </c>
      <c r="N61" s="109">
        <v>3</v>
      </c>
    </row>
    <row r="62" spans="1:14" ht="21.75" customHeight="1">
      <c r="A62" s="65" t="s">
        <v>590</v>
      </c>
      <c r="B62" s="109">
        <v>0.75</v>
      </c>
      <c r="C62" s="109">
        <v>0.75</v>
      </c>
      <c r="D62" s="109">
        <v>0.75</v>
      </c>
      <c r="E62" s="109">
        <v>0.25</v>
      </c>
      <c r="F62" s="109">
        <v>0.5</v>
      </c>
      <c r="G62" s="109">
        <v>0.75</v>
      </c>
      <c r="H62" s="109" t="s">
        <v>213</v>
      </c>
      <c r="I62" s="109" t="s">
        <v>213</v>
      </c>
      <c r="J62" s="109" t="s">
        <v>213</v>
      </c>
      <c r="K62" s="109" t="s">
        <v>213</v>
      </c>
      <c r="L62" s="109">
        <v>0.75</v>
      </c>
      <c r="M62" s="109" t="s">
        <v>213</v>
      </c>
      <c r="N62" s="109" t="s">
        <v>213</v>
      </c>
    </row>
    <row r="63" spans="1:14" ht="16.5">
      <c r="A63" s="65" t="s">
        <v>591</v>
      </c>
      <c r="B63" s="109">
        <v>0</v>
      </c>
      <c r="C63" s="109">
        <v>0</v>
      </c>
      <c r="D63" s="109">
        <v>0</v>
      </c>
      <c r="E63" s="109">
        <v>0</v>
      </c>
      <c r="F63" s="109" t="s">
        <v>213</v>
      </c>
      <c r="G63" s="109" t="s">
        <v>213</v>
      </c>
      <c r="H63" s="109" t="s">
        <v>213</v>
      </c>
      <c r="I63" s="109" t="s">
        <v>213</v>
      </c>
      <c r="J63" s="109" t="s">
        <v>213</v>
      </c>
      <c r="K63" s="109" t="s">
        <v>213</v>
      </c>
      <c r="L63" s="110">
        <v>0</v>
      </c>
      <c r="M63" s="109" t="s">
        <v>213</v>
      </c>
      <c r="N63" s="109" t="s">
        <v>213</v>
      </c>
    </row>
    <row r="64" spans="1:14" ht="16.5">
      <c r="A64" s="65" t="s">
        <v>592</v>
      </c>
      <c r="B64" s="109">
        <v>3</v>
      </c>
      <c r="C64" s="109">
        <v>3</v>
      </c>
      <c r="D64" s="109">
        <v>3</v>
      </c>
      <c r="E64" s="109">
        <v>3</v>
      </c>
      <c r="F64" s="109">
        <v>3</v>
      </c>
      <c r="G64" s="109">
        <v>3</v>
      </c>
      <c r="H64" s="109" t="s">
        <v>213</v>
      </c>
      <c r="I64" s="109">
        <v>3</v>
      </c>
      <c r="J64" s="109">
        <v>3</v>
      </c>
      <c r="K64" s="109">
        <v>2</v>
      </c>
      <c r="L64" s="109">
        <v>3</v>
      </c>
      <c r="M64" s="109" t="s">
        <v>213</v>
      </c>
      <c r="N64" s="109" t="s">
        <v>213</v>
      </c>
    </row>
    <row r="65" spans="1:14" ht="21.75" customHeight="1">
      <c r="A65" s="65" t="s">
        <v>593</v>
      </c>
      <c r="B65" s="109">
        <v>2.25</v>
      </c>
      <c r="C65" s="109">
        <v>2.25</v>
      </c>
      <c r="D65" s="109">
        <v>1.25</v>
      </c>
      <c r="E65" s="109" t="s">
        <v>213</v>
      </c>
      <c r="F65" s="109" t="s">
        <v>213</v>
      </c>
      <c r="G65" s="109">
        <v>1.25</v>
      </c>
      <c r="H65" s="109">
        <v>2.25</v>
      </c>
      <c r="I65" s="109">
        <v>0.75</v>
      </c>
      <c r="J65" s="109">
        <v>1.5</v>
      </c>
      <c r="K65" s="109" t="s">
        <v>213</v>
      </c>
      <c r="L65" s="109" t="s">
        <v>213</v>
      </c>
      <c r="M65" s="109">
        <v>1.25</v>
      </c>
      <c r="N65" s="109" t="s">
        <v>213</v>
      </c>
    </row>
    <row r="66" spans="1:14" ht="21" customHeight="1">
      <c r="A66" s="65" t="s">
        <v>594</v>
      </c>
      <c r="B66" s="109">
        <v>3</v>
      </c>
      <c r="C66" s="109">
        <v>3</v>
      </c>
      <c r="D66" s="109">
        <v>3</v>
      </c>
      <c r="E66" s="109">
        <v>1</v>
      </c>
      <c r="F66" s="109" t="s">
        <v>213</v>
      </c>
      <c r="G66" s="109" t="s">
        <v>213</v>
      </c>
      <c r="H66" s="109">
        <v>3</v>
      </c>
      <c r="I66" s="109">
        <v>2</v>
      </c>
      <c r="J66" s="109">
        <v>3</v>
      </c>
      <c r="K66" s="109" t="s">
        <v>213</v>
      </c>
      <c r="L66" s="109" t="s">
        <v>213</v>
      </c>
      <c r="M66" s="109">
        <v>3</v>
      </c>
      <c r="N66" s="109" t="s">
        <v>213</v>
      </c>
    </row>
    <row r="67" spans="1:14" ht="18.75" customHeight="1">
      <c r="A67" s="65" t="s">
        <v>595</v>
      </c>
      <c r="B67" s="111">
        <v>1.8333333333333333</v>
      </c>
      <c r="C67" s="111">
        <v>2.4444444444444442</v>
      </c>
      <c r="D67" s="111">
        <v>2.4444444444444442</v>
      </c>
      <c r="E67" s="111">
        <v>0.91666666666666663</v>
      </c>
      <c r="F67" s="111">
        <v>0.91666666666666663</v>
      </c>
      <c r="G67" s="111">
        <v>1.5277777777777779</v>
      </c>
      <c r="H67" s="109">
        <v>2.75</v>
      </c>
      <c r="I67" s="111">
        <v>0.91666666666666663</v>
      </c>
      <c r="J67" s="109" t="s">
        <v>213</v>
      </c>
      <c r="K67" s="111">
        <v>1.8333333333333333</v>
      </c>
      <c r="L67" s="109" t="s">
        <v>213</v>
      </c>
      <c r="M67" s="111">
        <v>1.8333333333333333</v>
      </c>
      <c r="N67" s="109" t="s">
        <v>213</v>
      </c>
    </row>
    <row r="68" spans="1:14" ht="21" customHeight="1">
      <c r="A68" s="65" t="s">
        <v>596</v>
      </c>
      <c r="B68" s="109">
        <v>3</v>
      </c>
      <c r="C68" s="109">
        <v>3</v>
      </c>
      <c r="D68" s="109">
        <v>3</v>
      </c>
      <c r="E68" s="109">
        <v>1</v>
      </c>
      <c r="F68" s="109" t="s">
        <v>213</v>
      </c>
      <c r="G68" s="109" t="s">
        <v>213</v>
      </c>
      <c r="H68" s="109">
        <v>3</v>
      </c>
      <c r="I68" s="109">
        <v>2</v>
      </c>
      <c r="J68" s="109">
        <v>2.75</v>
      </c>
      <c r="K68" s="109" t="s">
        <v>213</v>
      </c>
      <c r="L68" s="109" t="s">
        <v>213</v>
      </c>
      <c r="M68" s="109">
        <v>3</v>
      </c>
      <c r="N68" s="109" t="s">
        <v>213</v>
      </c>
    </row>
    <row r="69" spans="1:14" ht="16.5">
      <c r="A69" s="65" t="s">
        <v>597</v>
      </c>
      <c r="B69" s="111">
        <v>1.8333333333333333</v>
      </c>
      <c r="C69" s="109">
        <v>2.75</v>
      </c>
      <c r="D69" s="111">
        <v>2.520833333333333</v>
      </c>
      <c r="E69" s="111">
        <v>1.8333333333333333</v>
      </c>
      <c r="F69" s="111">
        <v>1.375</v>
      </c>
      <c r="G69" s="111">
        <v>1.6041666666666667</v>
      </c>
      <c r="H69" s="109">
        <v>2.75</v>
      </c>
      <c r="I69" s="111">
        <v>1.8333333333333333</v>
      </c>
      <c r="J69" s="111">
        <v>0.91666666666666663</v>
      </c>
      <c r="K69" s="111">
        <v>2.291666666666667</v>
      </c>
      <c r="L69" s="109" t="s">
        <v>213</v>
      </c>
      <c r="M69" s="111">
        <v>2.1388888888888888</v>
      </c>
      <c r="N69" s="109" t="s">
        <v>213</v>
      </c>
    </row>
    <row r="70" spans="1:14" ht="16.5">
      <c r="A70" s="65" t="s">
        <v>598</v>
      </c>
      <c r="B70" s="109">
        <v>3</v>
      </c>
      <c r="C70" s="109">
        <v>3</v>
      </c>
      <c r="D70" s="109">
        <v>3</v>
      </c>
      <c r="E70" s="109">
        <v>2</v>
      </c>
      <c r="F70" s="109" t="s">
        <v>213</v>
      </c>
      <c r="G70" s="109" t="s">
        <v>213</v>
      </c>
      <c r="H70" s="109">
        <v>3</v>
      </c>
      <c r="I70" s="109">
        <v>2</v>
      </c>
      <c r="J70" s="109">
        <v>3</v>
      </c>
      <c r="K70" s="109" t="s">
        <v>213</v>
      </c>
      <c r="L70" s="109" t="s">
        <v>213</v>
      </c>
      <c r="M70" s="109">
        <v>3</v>
      </c>
      <c r="N70" s="109" t="s">
        <v>213</v>
      </c>
    </row>
    <row r="71" spans="1:14" ht="18" customHeight="1">
      <c r="A71" s="65" t="s">
        <v>599</v>
      </c>
      <c r="B71" s="109">
        <v>2.5</v>
      </c>
      <c r="C71" s="109">
        <v>2.75</v>
      </c>
      <c r="D71" s="109">
        <v>2.25</v>
      </c>
      <c r="E71" s="109">
        <v>1</v>
      </c>
      <c r="F71" s="109" t="s">
        <v>213</v>
      </c>
      <c r="G71" s="109" t="s">
        <v>213</v>
      </c>
      <c r="H71" s="109">
        <v>1.75</v>
      </c>
      <c r="I71" s="109">
        <v>2</v>
      </c>
      <c r="J71" s="109">
        <v>2</v>
      </c>
      <c r="K71" s="109" t="s">
        <v>213</v>
      </c>
      <c r="L71" s="109" t="s">
        <v>213</v>
      </c>
      <c r="M71" s="109" t="s">
        <v>213</v>
      </c>
      <c r="N71" s="109">
        <v>3</v>
      </c>
    </row>
    <row r="72" spans="1:14" ht="20.25" customHeight="1">
      <c r="A72" s="65" t="s">
        <v>600</v>
      </c>
      <c r="B72" s="109">
        <v>3</v>
      </c>
      <c r="C72" s="109">
        <v>2.2000000000000002</v>
      </c>
      <c r="D72" s="109">
        <v>2.6</v>
      </c>
      <c r="E72" s="109">
        <v>1.7999999999999998</v>
      </c>
      <c r="F72" s="109">
        <v>1.6</v>
      </c>
      <c r="G72" s="109">
        <v>2.6</v>
      </c>
      <c r="H72" s="109" t="s">
        <v>213</v>
      </c>
      <c r="I72" s="109">
        <v>2</v>
      </c>
      <c r="J72" s="109">
        <v>2.4</v>
      </c>
      <c r="K72" s="109" t="s">
        <v>213</v>
      </c>
      <c r="L72" s="109" t="s">
        <v>213</v>
      </c>
      <c r="M72" s="109" t="s">
        <v>213</v>
      </c>
      <c r="N72" s="109">
        <v>3</v>
      </c>
    </row>
    <row r="73" spans="1:14" ht="18" customHeight="1">
      <c r="A73" s="65" t="s">
        <v>601</v>
      </c>
      <c r="B73" s="109">
        <v>3</v>
      </c>
      <c r="C73" s="111">
        <v>2.6666666666666665</v>
      </c>
      <c r="D73" s="111">
        <v>2.8333333333333335</v>
      </c>
      <c r="E73" s="109">
        <v>1</v>
      </c>
      <c r="F73" s="109" t="s">
        <v>213</v>
      </c>
      <c r="G73" s="109">
        <v>2.5</v>
      </c>
      <c r="H73" s="109" t="s">
        <v>213</v>
      </c>
      <c r="I73" s="109">
        <v>1.6</v>
      </c>
      <c r="J73" s="111">
        <v>1.6666666666666667</v>
      </c>
      <c r="K73" s="109">
        <v>2</v>
      </c>
      <c r="L73" s="109" t="s">
        <v>213</v>
      </c>
      <c r="M73" s="109" t="s">
        <v>213</v>
      </c>
      <c r="N73" s="109">
        <v>2.5</v>
      </c>
    </row>
    <row r="74" spans="1:14" ht="19.5" customHeight="1">
      <c r="A74" s="65" t="s">
        <v>602</v>
      </c>
      <c r="B74" s="109">
        <v>3</v>
      </c>
      <c r="C74" s="109">
        <v>2.5</v>
      </c>
      <c r="D74" s="109">
        <v>3</v>
      </c>
      <c r="E74" s="109">
        <v>1.75</v>
      </c>
      <c r="F74" s="109">
        <v>2</v>
      </c>
      <c r="G74" s="109">
        <v>2.5</v>
      </c>
      <c r="H74" s="109">
        <v>1.5</v>
      </c>
      <c r="I74" s="109">
        <v>2</v>
      </c>
      <c r="J74" s="109">
        <v>2.5</v>
      </c>
      <c r="K74" s="109">
        <v>2</v>
      </c>
      <c r="L74" s="109" t="s">
        <v>213</v>
      </c>
      <c r="M74" s="109" t="s">
        <v>213</v>
      </c>
      <c r="N74" s="109">
        <v>3</v>
      </c>
    </row>
    <row r="75" spans="1:14" ht="16.5">
      <c r="A75" s="65" t="s">
        <v>603</v>
      </c>
      <c r="B75" s="109">
        <v>2.5</v>
      </c>
      <c r="C75" s="111">
        <v>2.6666666666666665</v>
      </c>
      <c r="D75" s="111">
        <v>2.6666666666666665</v>
      </c>
      <c r="E75" s="109">
        <v>2</v>
      </c>
      <c r="F75" s="109">
        <v>2</v>
      </c>
      <c r="G75" s="111">
        <v>1.833333333333333</v>
      </c>
      <c r="H75" s="109" t="s">
        <v>213</v>
      </c>
      <c r="I75" s="111">
        <v>2.3333333333333335</v>
      </c>
      <c r="J75" s="111">
        <v>2.1666666666666665</v>
      </c>
      <c r="K75" s="109">
        <v>1</v>
      </c>
      <c r="L75" s="109" t="s">
        <v>213</v>
      </c>
      <c r="M75" s="109" t="s">
        <v>213</v>
      </c>
      <c r="N75" s="111">
        <v>2.8333333333333335</v>
      </c>
    </row>
    <row r="76" spans="1:14" ht="16.5">
      <c r="A76" s="65" t="s">
        <v>170</v>
      </c>
      <c r="B76" s="111">
        <f>AVERAGE(B8:B75)</f>
        <v>2.2716789215686277</v>
      </c>
      <c r="C76" s="111">
        <f t="shared" ref="C76:N76" si="0">AVERAGE(C8:C75)</f>
        <v>2.0978632478632475</v>
      </c>
      <c r="D76" s="111">
        <f t="shared" si="0"/>
        <v>1.8402464157706091</v>
      </c>
      <c r="E76" s="111">
        <f t="shared" si="0"/>
        <v>1.3700661375661378</v>
      </c>
      <c r="F76" s="111">
        <f t="shared" si="0"/>
        <v>1.6561965811965813</v>
      </c>
      <c r="G76" s="111">
        <f t="shared" si="0"/>
        <v>1.6741736111111112</v>
      </c>
      <c r="H76" s="111">
        <f t="shared" si="0"/>
        <v>1.8739705882352939</v>
      </c>
      <c r="I76" s="111">
        <f t="shared" si="0"/>
        <v>1.6778959810874698</v>
      </c>
      <c r="J76" s="111">
        <f t="shared" si="0"/>
        <v>1.8713157894736845</v>
      </c>
      <c r="K76" s="111">
        <f t="shared" si="0"/>
        <v>1.6672509578544061</v>
      </c>
      <c r="L76" s="111">
        <f t="shared" si="0"/>
        <v>1.3708333333333333</v>
      </c>
      <c r="M76" s="111">
        <f t="shared" si="0"/>
        <v>2.2042361111111108</v>
      </c>
      <c r="N76" s="111">
        <f t="shared" si="0"/>
        <v>2.3316666666666666</v>
      </c>
    </row>
    <row r="77" spans="1:14" ht="16.5">
      <c r="A77" s="65" t="s">
        <v>171</v>
      </c>
      <c r="B77" s="109">
        <v>3</v>
      </c>
      <c r="C77" s="109">
        <v>2.33</v>
      </c>
      <c r="D77" s="109">
        <v>2</v>
      </c>
      <c r="E77" s="109">
        <v>3</v>
      </c>
      <c r="F77" s="109">
        <v>2</v>
      </c>
      <c r="G77" s="109">
        <v>1.33</v>
      </c>
      <c r="H77" s="109">
        <v>1.67</v>
      </c>
      <c r="I77" s="109">
        <v>2.33</v>
      </c>
      <c r="J77" s="109">
        <v>2.67</v>
      </c>
      <c r="K77" s="109">
        <v>2.33</v>
      </c>
      <c r="L77" s="109">
        <v>2.67</v>
      </c>
      <c r="M77" s="109">
        <v>2.33</v>
      </c>
      <c r="N77" s="109">
        <v>3</v>
      </c>
    </row>
    <row r="78" spans="1:14" ht="16.5">
      <c r="A78" s="65" t="s">
        <v>172</v>
      </c>
      <c r="B78" s="111">
        <f>B76*0.8</f>
        <v>1.8173431372549023</v>
      </c>
      <c r="C78" s="111">
        <f t="shared" ref="C78:N78" si="1">C76*0.8</f>
        <v>1.678290598290598</v>
      </c>
      <c r="D78" s="111">
        <f t="shared" si="1"/>
        <v>1.4721971326164873</v>
      </c>
      <c r="E78" s="111">
        <f t="shared" si="1"/>
        <v>1.0960529100529104</v>
      </c>
      <c r="F78" s="111">
        <f t="shared" si="1"/>
        <v>1.3249572649572652</v>
      </c>
      <c r="G78" s="111">
        <f t="shared" si="1"/>
        <v>1.3393388888888891</v>
      </c>
      <c r="H78" s="111">
        <f t="shared" si="1"/>
        <v>1.4991764705882353</v>
      </c>
      <c r="I78" s="111">
        <f t="shared" si="1"/>
        <v>1.342316784869976</v>
      </c>
      <c r="J78" s="111">
        <f t="shared" si="1"/>
        <v>1.4970526315789476</v>
      </c>
      <c r="K78" s="111">
        <f t="shared" si="1"/>
        <v>1.333800766283525</v>
      </c>
      <c r="L78" s="111">
        <f t="shared" si="1"/>
        <v>1.0966666666666667</v>
      </c>
      <c r="M78" s="111">
        <f t="shared" si="1"/>
        <v>1.7633888888888887</v>
      </c>
      <c r="N78" s="111">
        <f t="shared" si="1"/>
        <v>1.8653333333333333</v>
      </c>
    </row>
    <row r="79" spans="1:14" ht="16.5">
      <c r="A79" s="65" t="s">
        <v>173</v>
      </c>
      <c r="B79" s="110">
        <f>B77*0.2</f>
        <v>0.60000000000000009</v>
      </c>
      <c r="C79" s="110">
        <f t="shared" ref="C79:N79" si="2">C77*0.2</f>
        <v>0.46600000000000003</v>
      </c>
      <c r="D79" s="110">
        <f t="shared" si="2"/>
        <v>0.4</v>
      </c>
      <c r="E79" s="110">
        <f t="shared" si="2"/>
        <v>0.60000000000000009</v>
      </c>
      <c r="F79" s="110">
        <f t="shared" si="2"/>
        <v>0.4</v>
      </c>
      <c r="G79" s="110">
        <f t="shared" si="2"/>
        <v>0.26600000000000001</v>
      </c>
      <c r="H79" s="110">
        <f t="shared" si="2"/>
        <v>0.33400000000000002</v>
      </c>
      <c r="I79" s="110">
        <f t="shared" si="2"/>
        <v>0.46600000000000003</v>
      </c>
      <c r="J79" s="110">
        <f t="shared" si="2"/>
        <v>0.53400000000000003</v>
      </c>
      <c r="K79" s="110">
        <f t="shared" si="2"/>
        <v>0.46600000000000003</v>
      </c>
      <c r="L79" s="110">
        <f t="shared" si="2"/>
        <v>0.53400000000000003</v>
      </c>
      <c r="M79" s="110">
        <f t="shared" si="2"/>
        <v>0.46600000000000003</v>
      </c>
      <c r="N79" s="110">
        <f t="shared" si="2"/>
        <v>0.60000000000000009</v>
      </c>
    </row>
    <row r="80" spans="1:14" ht="16.5">
      <c r="A80" s="82" t="s">
        <v>174</v>
      </c>
      <c r="B80" s="112">
        <f>SUM(B78,B79)</f>
        <v>2.4173431372549024</v>
      </c>
      <c r="C80" s="112">
        <f t="shared" ref="C80:N80" si="3">SUM(C78,C79)</f>
        <v>2.1442905982905982</v>
      </c>
      <c r="D80" s="112">
        <f t="shared" si="3"/>
        <v>1.8721971326164875</v>
      </c>
      <c r="E80" s="112">
        <f t="shared" si="3"/>
        <v>1.6960529100529105</v>
      </c>
      <c r="F80" s="112">
        <f t="shared" si="3"/>
        <v>1.7249572649572653</v>
      </c>
      <c r="G80" s="112">
        <f t="shared" si="3"/>
        <v>1.6053388888888891</v>
      </c>
      <c r="H80" s="112">
        <f t="shared" si="3"/>
        <v>1.8331764705882354</v>
      </c>
      <c r="I80" s="112">
        <f t="shared" si="3"/>
        <v>1.8083167848699759</v>
      </c>
      <c r="J80" s="112">
        <f t="shared" si="3"/>
        <v>2.0310526315789477</v>
      </c>
      <c r="K80" s="112">
        <f t="shared" si="3"/>
        <v>1.7998007662835249</v>
      </c>
      <c r="L80" s="112">
        <f t="shared" si="3"/>
        <v>1.6306666666666667</v>
      </c>
      <c r="M80" s="112">
        <f t="shared" si="3"/>
        <v>2.2293888888888889</v>
      </c>
      <c r="N80" s="112">
        <f t="shared" si="3"/>
        <v>2.4653333333333336</v>
      </c>
    </row>
  </sheetData>
  <mergeCells count="2">
    <mergeCell ref="A3:N3"/>
    <mergeCell ref="A5:B5"/>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dimension ref="B2:N13"/>
  <sheetViews>
    <sheetView workbookViewId="0">
      <selection activeCell="C13" sqref="C13"/>
    </sheetView>
  </sheetViews>
  <sheetFormatPr defaultRowHeight="15"/>
  <cols>
    <col min="3" max="3" width="52.710937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186</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49.5" customHeight="1">
      <c r="B8" s="35">
        <v>1</v>
      </c>
      <c r="C8" s="30" t="s">
        <v>95</v>
      </c>
      <c r="F8" s="141"/>
      <c r="G8" s="141"/>
      <c r="H8" s="141"/>
      <c r="I8" s="141"/>
      <c r="J8" s="141"/>
      <c r="K8" s="141"/>
      <c r="L8" s="141"/>
      <c r="M8" s="141"/>
      <c r="N8" s="141"/>
    </row>
    <row r="9" spans="2:14" ht="46.5" customHeight="1">
      <c r="B9" s="35">
        <v>2</v>
      </c>
      <c r="C9" s="31" t="s">
        <v>96</v>
      </c>
    </row>
    <row r="10" spans="2:14" ht="36.75" customHeight="1">
      <c r="B10" s="35">
        <v>3</v>
      </c>
      <c r="C10" s="31" t="s">
        <v>97</v>
      </c>
    </row>
    <row r="11" spans="2:14" ht="43.5" customHeight="1">
      <c r="B11" s="35">
        <v>4</v>
      </c>
      <c r="C11" s="31" t="s">
        <v>98</v>
      </c>
    </row>
    <row r="12" spans="2:14" ht="30.75" customHeight="1">
      <c r="B12" s="35">
        <v>5</v>
      </c>
      <c r="C12" s="31" t="s">
        <v>99</v>
      </c>
    </row>
    <row r="13" spans="2:14" ht="33">
      <c r="B13" s="35">
        <v>6</v>
      </c>
      <c r="C13" s="31" t="s">
        <v>100</v>
      </c>
    </row>
  </sheetData>
  <mergeCells count="3">
    <mergeCell ref="B2:C2"/>
    <mergeCell ref="F2:N8"/>
    <mergeCell ref="B5:C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dimension ref="B2:T19"/>
  <sheetViews>
    <sheetView topLeftCell="A3" workbookViewId="0">
      <selection activeCell="C13" sqref="C13:O13"/>
    </sheetView>
  </sheetViews>
  <sheetFormatPr defaultRowHeight="15"/>
  <cols>
    <col min="18" max="18" width="18.7109375" customWidth="1"/>
  </cols>
  <sheetData>
    <row r="2" spans="2:20" ht="25.5">
      <c r="B2" s="143" t="s">
        <v>44</v>
      </c>
      <c r="C2" s="143"/>
      <c r="D2" s="143"/>
      <c r="E2" s="143"/>
      <c r="F2" s="143"/>
      <c r="G2" s="143"/>
      <c r="H2" s="143"/>
      <c r="I2" s="143"/>
      <c r="J2" s="143"/>
      <c r="K2" s="143"/>
      <c r="L2" s="143"/>
      <c r="M2" s="143"/>
      <c r="N2" s="143"/>
      <c r="O2" s="143"/>
    </row>
    <row r="3" spans="2:20" ht="18.75">
      <c r="B3" s="144" t="s">
        <v>185</v>
      </c>
      <c r="C3" s="144"/>
      <c r="D3" s="144"/>
      <c r="E3" s="144"/>
      <c r="F3" s="144"/>
      <c r="G3" s="144"/>
      <c r="H3" s="144"/>
      <c r="I3" s="144"/>
      <c r="J3" s="144"/>
      <c r="K3" s="144"/>
      <c r="L3" s="144"/>
      <c r="M3" s="144"/>
      <c r="N3" s="144"/>
      <c r="O3" s="144"/>
    </row>
    <row r="5" spans="2:20" ht="16.5">
      <c r="B5" s="15"/>
      <c r="C5" s="15"/>
      <c r="D5" s="15"/>
      <c r="E5" s="15"/>
      <c r="F5" s="15"/>
      <c r="G5" s="15"/>
      <c r="H5" s="15"/>
      <c r="I5" s="15"/>
      <c r="J5" s="15"/>
      <c r="K5" s="15"/>
      <c r="L5" s="15"/>
      <c r="S5" s="14"/>
      <c r="T5" s="14"/>
    </row>
    <row r="6" spans="2:20" ht="312">
      <c r="B6" s="16" t="s">
        <v>45</v>
      </c>
      <c r="C6" s="17" t="s">
        <v>46</v>
      </c>
      <c r="D6" s="17" t="s">
        <v>47</v>
      </c>
      <c r="E6" s="17" t="s">
        <v>48</v>
      </c>
      <c r="F6" s="17" t="s">
        <v>49</v>
      </c>
      <c r="G6" s="17" t="s">
        <v>50</v>
      </c>
      <c r="H6" s="17" t="s">
        <v>51</v>
      </c>
      <c r="I6" s="17" t="s">
        <v>52</v>
      </c>
      <c r="J6" s="17" t="s">
        <v>53</v>
      </c>
      <c r="K6" s="17" t="s">
        <v>54</v>
      </c>
      <c r="L6" s="17" t="s">
        <v>55</v>
      </c>
      <c r="M6" s="17" t="s">
        <v>56</v>
      </c>
      <c r="N6" s="17" t="s">
        <v>57</v>
      </c>
      <c r="O6" s="17" t="s">
        <v>58</v>
      </c>
      <c r="S6" s="14"/>
      <c r="T6" s="14"/>
    </row>
    <row r="7" spans="2:20" ht="16.5">
      <c r="B7" s="18" t="s">
        <v>59</v>
      </c>
      <c r="C7" s="19">
        <v>3</v>
      </c>
      <c r="D7" s="19">
        <v>3</v>
      </c>
      <c r="E7" s="19">
        <v>2</v>
      </c>
      <c r="F7" s="19">
        <v>1</v>
      </c>
      <c r="G7" s="19"/>
      <c r="H7" s="19"/>
      <c r="I7" s="19"/>
      <c r="J7" s="19">
        <v>2</v>
      </c>
      <c r="K7" s="19"/>
      <c r="L7" s="19"/>
      <c r="M7" s="19"/>
      <c r="N7" s="19">
        <v>3</v>
      </c>
      <c r="O7" s="19"/>
      <c r="S7" s="20"/>
    </row>
    <row r="8" spans="2:20">
      <c r="B8" s="18" t="s">
        <v>60</v>
      </c>
      <c r="C8" s="19">
        <v>3</v>
      </c>
      <c r="D8" s="19">
        <v>3</v>
      </c>
      <c r="E8" s="19">
        <v>2</v>
      </c>
      <c r="F8" s="19">
        <v>1</v>
      </c>
      <c r="G8" s="19"/>
      <c r="H8" s="19"/>
      <c r="I8" s="19"/>
      <c r="J8" s="19">
        <v>2</v>
      </c>
      <c r="K8" s="19"/>
      <c r="L8" s="19"/>
      <c r="M8" s="19"/>
      <c r="N8" s="19">
        <v>3</v>
      </c>
      <c r="O8" s="19"/>
      <c r="Q8" s="18" t="s">
        <v>61</v>
      </c>
      <c r="R8" s="18" t="s">
        <v>613</v>
      </c>
    </row>
    <row r="9" spans="2:20">
      <c r="B9" s="18" t="s">
        <v>63</v>
      </c>
      <c r="C9" s="19">
        <v>3</v>
      </c>
      <c r="D9" s="19">
        <v>3</v>
      </c>
      <c r="E9" s="19">
        <v>2</v>
      </c>
      <c r="F9" s="19">
        <v>1</v>
      </c>
      <c r="G9" s="19"/>
      <c r="H9" s="19"/>
      <c r="I9" s="19"/>
      <c r="J9" s="19"/>
      <c r="K9" s="19"/>
      <c r="L9" s="19"/>
      <c r="M9" s="19"/>
      <c r="N9" s="19">
        <v>2</v>
      </c>
      <c r="O9" s="19"/>
      <c r="Q9" s="21"/>
      <c r="R9" s="22" t="s">
        <v>64</v>
      </c>
    </row>
    <row r="10" spans="2:20">
      <c r="B10" s="18" t="s">
        <v>65</v>
      </c>
      <c r="C10" s="19">
        <v>3</v>
      </c>
      <c r="D10" s="19">
        <v>3</v>
      </c>
      <c r="E10" s="19"/>
      <c r="F10" s="19">
        <v>1</v>
      </c>
      <c r="G10" s="19"/>
      <c r="H10" s="19">
        <v>3</v>
      </c>
      <c r="I10" s="19">
        <v>1</v>
      </c>
      <c r="J10" s="19">
        <v>1</v>
      </c>
      <c r="K10" s="19"/>
      <c r="L10" s="19">
        <v>1</v>
      </c>
      <c r="M10" s="19"/>
      <c r="N10" s="19">
        <v>2</v>
      </c>
      <c r="O10" s="19"/>
      <c r="Q10" s="21">
        <v>1</v>
      </c>
      <c r="R10" s="22" t="s">
        <v>66</v>
      </c>
    </row>
    <row r="11" spans="2:20">
      <c r="B11" s="18" t="s">
        <v>67</v>
      </c>
      <c r="C11" s="19"/>
      <c r="D11" s="19"/>
      <c r="E11" s="19"/>
      <c r="F11" s="19"/>
      <c r="G11" s="19"/>
      <c r="H11" s="19"/>
      <c r="I11" s="19"/>
      <c r="J11" s="19"/>
      <c r="K11" s="19"/>
      <c r="L11" s="19"/>
      <c r="M11" s="19"/>
      <c r="N11" s="19"/>
      <c r="O11" s="19"/>
      <c r="Q11" s="21">
        <v>2</v>
      </c>
      <c r="R11" s="22" t="s">
        <v>68</v>
      </c>
    </row>
    <row r="12" spans="2:20">
      <c r="B12" s="18" t="s">
        <v>69</v>
      </c>
      <c r="C12" s="19"/>
      <c r="D12" s="19"/>
      <c r="E12" s="19"/>
      <c r="F12" s="19"/>
      <c r="G12" s="19"/>
      <c r="H12" s="19"/>
      <c r="I12" s="19"/>
      <c r="J12" s="19"/>
      <c r="K12" s="19"/>
      <c r="L12" s="19"/>
      <c r="M12" s="19"/>
      <c r="N12" s="19"/>
      <c r="O12" s="19"/>
      <c r="Q12" s="21">
        <v>3</v>
      </c>
      <c r="R12" s="22" t="s">
        <v>70</v>
      </c>
    </row>
    <row r="13" spans="2:20" ht="15.75">
      <c r="B13" s="23" t="s">
        <v>71</v>
      </c>
      <c r="C13" s="24">
        <f>IFERROR(AVERAGEIF(C7:C12,"&lt;&gt;0"),"")</f>
        <v>3</v>
      </c>
      <c r="D13" s="24">
        <f t="shared" ref="D13:O13" si="0">IFERROR(AVERAGEIF(D7:D12,"&lt;&gt;0"),"")</f>
        <v>3</v>
      </c>
      <c r="E13" s="24">
        <f t="shared" si="0"/>
        <v>2</v>
      </c>
      <c r="F13" s="24">
        <f t="shared" si="0"/>
        <v>1</v>
      </c>
      <c r="G13" s="24" t="str">
        <f t="shared" si="0"/>
        <v/>
      </c>
      <c r="H13" s="24">
        <f t="shared" si="0"/>
        <v>3</v>
      </c>
      <c r="I13" s="24">
        <f t="shared" si="0"/>
        <v>1</v>
      </c>
      <c r="J13" s="24">
        <f t="shared" si="0"/>
        <v>1.6666666666666667</v>
      </c>
      <c r="K13" s="24" t="str">
        <f t="shared" si="0"/>
        <v/>
      </c>
      <c r="L13" s="24">
        <f t="shared" si="0"/>
        <v>1</v>
      </c>
      <c r="M13" s="24" t="str">
        <f t="shared" si="0"/>
        <v/>
      </c>
      <c r="N13" s="24">
        <f t="shared" si="0"/>
        <v>2.5</v>
      </c>
      <c r="O13" s="24" t="str">
        <f t="shared" si="0"/>
        <v/>
      </c>
    </row>
    <row r="16" spans="2:20" ht="53.25" customHeight="1">
      <c r="B16" s="131" t="s">
        <v>72</v>
      </c>
      <c r="C16" s="131"/>
      <c r="D16" s="131"/>
      <c r="E16" s="131"/>
      <c r="F16" s="131"/>
      <c r="G16" s="131"/>
      <c r="H16" s="131"/>
      <c r="I16" s="131"/>
      <c r="J16" s="131"/>
      <c r="K16" s="131"/>
      <c r="L16" s="131"/>
      <c r="P16" s="145" t="s">
        <v>73</v>
      </c>
      <c r="Q16" s="145"/>
      <c r="R16" s="145"/>
      <c r="S16" s="145"/>
      <c r="T16" s="145"/>
    </row>
    <row r="17" spans="2:20" ht="72.75" customHeight="1">
      <c r="B17" s="131" t="s">
        <v>74</v>
      </c>
      <c r="C17" s="131"/>
      <c r="D17" s="131"/>
      <c r="E17" s="131"/>
      <c r="F17" s="131"/>
      <c r="G17" s="131"/>
      <c r="H17" s="131"/>
      <c r="I17" s="131"/>
      <c r="J17" s="131"/>
      <c r="K17" s="131"/>
      <c r="L17" s="131"/>
      <c r="P17" s="146" t="s">
        <v>75</v>
      </c>
      <c r="Q17" s="146"/>
      <c r="R17" s="146"/>
      <c r="S17" s="146"/>
      <c r="T17" s="146"/>
    </row>
    <row r="18" spans="2:20" ht="52.5" customHeight="1">
      <c r="B18" s="142" t="s">
        <v>76</v>
      </c>
      <c r="C18" s="142"/>
      <c r="D18" s="142"/>
      <c r="E18" s="142"/>
      <c r="F18" s="142"/>
      <c r="G18" s="142"/>
      <c r="H18" s="142"/>
      <c r="I18" s="142"/>
      <c r="J18" s="142"/>
      <c r="K18" s="142"/>
      <c r="L18" s="142"/>
    </row>
    <row r="19" spans="2:20" ht="16.5">
      <c r="B19" s="25"/>
      <c r="C19" s="25"/>
      <c r="D19" s="25"/>
      <c r="E19" s="25"/>
      <c r="F19" s="25"/>
      <c r="G19" s="25"/>
    </row>
  </sheetData>
  <mergeCells count="7">
    <mergeCell ref="B18:L18"/>
    <mergeCell ref="B2:O2"/>
    <mergeCell ref="B3:O3"/>
    <mergeCell ref="B16:L16"/>
    <mergeCell ref="P16:T16"/>
    <mergeCell ref="B17:L17"/>
    <mergeCell ref="P17:T17"/>
  </mergeCells>
  <dataValidations count="3">
    <dataValidation type="list" allowBlank="1" showInputMessage="1" showErrorMessage="1" sqref="O7:O12">
      <formula1>$Q$9:$Q$12</formula1>
    </dataValidation>
    <dataValidation type="list" allowBlank="1" showInputMessage="1" showErrorMessage="1" sqref="E7:L12">
      <formula1>$Q$7:$Q$10</formula1>
    </dataValidation>
    <dataValidation type="list" allowBlank="1" showInputMessage="1" showErrorMessage="1" sqref="C7:D12 M7:N12">
      <formula1>$Q$8:$Q$11</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dimension ref="B2:M14"/>
  <sheetViews>
    <sheetView workbookViewId="0">
      <selection activeCell="E13" sqref="E13"/>
    </sheetView>
  </sheetViews>
  <sheetFormatPr defaultRowHeight="15"/>
  <cols>
    <col min="3" max="3" width="65.5703125" customWidth="1"/>
  </cols>
  <sheetData>
    <row r="2" spans="2:13" ht="25.5">
      <c r="B2" s="150" t="s">
        <v>35</v>
      </c>
      <c r="C2" s="150"/>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18">
      <c r="B5" s="140" t="s">
        <v>175</v>
      </c>
      <c r="C5" s="140"/>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34.5" customHeight="1">
      <c r="B9" s="35">
        <v>1</v>
      </c>
      <c r="C9" s="66" t="s">
        <v>176</v>
      </c>
    </row>
    <row r="10" spans="2:13" ht="39" customHeight="1">
      <c r="B10" s="35">
        <v>2</v>
      </c>
      <c r="C10" s="29" t="s">
        <v>177</v>
      </c>
    </row>
    <row r="11" spans="2:13" ht="27.75" customHeight="1">
      <c r="B11" s="35">
        <v>3</v>
      </c>
      <c r="C11" s="66" t="s">
        <v>178</v>
      </c>
    </row>
    <row r="12" spans="2:13" ht="28.5" customHeight="1">
      <c r="B12" s="35">
        <v>4</v>
      </c>
      <c r="C12" s="66" t="s">
        <v>179</v>
      </c>
    </row>
    <row r="13" spans="2:13" ht="39" customHeight="1">
      <c r="B13" s="32"/>
      <c r="C13" s="33"/>
    </row>
    <row r="14" spans="2:13" ht="18.75">
      <c r="B14" s="32"/>
      <c r="C14" s="34"/>
    </row>
  </sheetData>
  <mergeCells count="3">
    <mergeCell ref="B2:C2"/>
    <mergeCell ref="E2:M8"/>
    <mergeCell ref="B5:C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dimension ref="A1"/>
  <sheetViews>
    <sheetView topLeftCell="A4" workbookViewId="0">
      <selection activeCell="B2" sqref="B2"/>
    </sheetView>
  </sheetViews>
  <sheetFormatPr defaultRowHeight="15"/>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dimension ref="B2:T19"/>
  <sheetViews>
    <sheetView topLeftCell="A3" workbookViewId="0">
      <selection activeCell="C13" sqref="C13:O13"/>
    </sheetView>
  </sheetViews>
  <sheetFormatPr defaultRowHeight="15"/>
  <cols>
    <col min="18" max="18" width="18.28515625" customWidth="1"/>
  </cols>
  <sheetData>
    <row r="2" spans="2:20" ht="25.5">
      <c r="B2" s="143" t="s">
        <v>44</v>
      </c>
      <c r="C2" s="143"/>
      <c r="D2" s="143"/>
      <c r="E2" s="143"/>
      <c r="F2" s="143"/>
      <c r="G2" s="143"/>
      <c r="H2" s="143"/>
      <c r="I2" s="143"/>
      <c r="J2" s="143"/>
      <c r="K2" s="143"/>
      <c r="L2" s="143"/>
      <c r="M2" s="143"/>
      <c r="N2" s="143"/>
      <c r="O2" s="143"/>
    </row>
    <row r="3" spans="2:20" ht="18.75">
      <c r="B3" s="144" t="s">
        <v>175</v>
      </c>
      <c r="C3" s="144"/>
      <c r="D3" s="144"/>
      <c r="E3" s="144"/>
      <c r="F3" s="144"/>
      <c r="G3" s="144"/>
      <c r="H3" s="144"/>
      <c r="I3" s="144"/>
      <c r="J3" s="144"/>
      <c r="K3" s="144"/>
      <c r="L3" s="144"/>
      <c r="M3" s="144"/>
      <c r="N3" s="144"/>
      <c r="O3" s="144"/>
    </row>
    <row r="5" spans="2:20" ht="16.5">
      <c r="B5" s="15"/>
      <c r="C5" s="15"/>
      <c r="D5" s="15"/>
      <c r="E5" s="15"/>
      <c r="F5" s="15"/>
      <c r="G5" s="15"/>
      <c r="H5" s="15"/>
      <c r="I5" s="15"/>
      <c r="J5" s="15"/>
      <c r="K5" s="15"/>
      <c r="L5" s="15"/>
      <c r="S5" s="14"/>
      <c r="T5" s="14"/>
    </row>
    <row r="6" spans="2:20" ht="312">
      <c r="B6" s="16" t="s">
        <v>45</v>
      </c>
      <c r="C6" s="17" t="s">
        <v>46</v>
      </c>
      <c r="D6" s="17" t="s">
        <v>47</v>
      </c>
      <c r="E6" s="17" t="s">
        <v>48</v>
      </c>
      <c r="F6" s="17" t="s">
        <v>49</v>
      </c>
      <c r="G6" s="17" t="s">
        <v>50</v>
      </c>
      <c r="H6" s="17" t="s">
        <v>51</v>
      </c>
      <c r="I6" s="17" t="s">
        <v>52</v>
      </c>
      <c r="J6" s="17" t="s">
        <v>53</v>
      </c>
      <c r="K6" s="17" t="s">
        <v>54</v>
      </c>
      <c r="L6" s="17" t="s">
        <v>55</v>
      </c>
      <c r="M6" s="17" t="s">
        <v>56</v>
      </c>
      <c r="N6" s="17" t="s">
        <v>57</v>
      </c>
      <c r="O6" s="17" t="s">
        <v>58</v>
      </c>
      <c r="S6" s="14"/>
      <c r="T6" s="14"/>
    </row>
    <row r="7" spans="2:20" ht="16.5">
      <c r="B7" s="18" t="s">
        <v>59</v>
      </c>
      <c r="C7" s="19">
        <v>2</v>
      </c>
      <c r="D7" s="19"/>
      <c r="E7" s="19">
        <v>1</v>
      </c>
      <c r="F7" s="19"/>
      <c r="G7" s="19"/>
      <c r="H7" s="19">
        <v>1</v>
      </c>
      <c r="I7" s="19"/>
      <c r="J7" s="19"/>
      <c r="K7" s="19"/>
      <c r="L7" s="19"/>
      <c r="M7" s="19"/>
      <c r="N7" s="19"/>
      <c r="O7" s="19"/>
      <c r="S7" s="20"/>
    </row>
    <row r="8" spans="2:20">
      <c r="B8" s="18" t="s">
        <v>60</v>
      </c>
      <c r="C8" s="19">
        <v>2</v>
      </c>
      <c r="D8" s="19"/>
      <c r="E8" s="19">
        <v>1</v>
      </c>
      <c r="F8" s="19"/>
      <c r="G8" s="19"/>
      <c r="H8" s="19">
        <v>2</v>
      </c>
      <c r="I8" s="19"/>
      <c r="J8" s="19"/>
      <c r="K8" s="19"/>
      <c r="L8" s="19"/>
      <c r="M8" s="19"/>
      <c r="N8" s="19"/>
      <c r="O8" s="19">
        <v>3</v>
      </c>
      <c r="Q8" s="18" t="s">
        <v>61</v>
      </c>
      <c r="R8" s="18" t="s">
        <v>613</v>
      </c>
    </row>
    <row r="9" spans="2:20">
      <c r="B9" s="18" t="s">
        <v>63</v>
      </c>
      <c r="C9" s="19">
        <v>2</v>
      </c>
      <c r="D9" s="19"/>
      <c r="E9" s="19">
        <v>2</v>
      </c>
      <c r="F9" s="19"/>
      <c r="G9" s="19"/>
      <c r="H9" s="19">
        <v>2</v>
      </c>
      <c r="I9" s="19"/>
      <c r="J9" s="19"/>
      <c r="K9" s="19"/>
      <c r="L9" s="19"/>
      <c r="M9" s="19"/>
      <c r="N9" s="19"/>
      <c r="O9" s="19">
        <v>3</v>
      </c>
      <c r="Q9" s="21"/>
      <c r="R9" s="22" t="s">
        <v>64</v>
      </c>
    </row>
    <row r="10" spans="2:20">
      <c r="B10" s="18" t="s">
        <v>65</v>
      </c>
      <c r="C10" s="19"/>
      <c r="D10" s="19"/>
      <c r="E10" s="19">
        <v>2</v>
      </c>
      <c r="F10" s="19">
        <v>2</v>
      </c>
      <c r="G10" s="19"/>
      <c r="H10" s="19">
        <v>2</v>
      </c>
      <c r="I10" s="19"/>
      <c r="J10" s="19"/>
      <c r="K10" s="19"/>
      <c r="L10" s="19"/>
      <c r="M10" s="19"/>
      <c r="N10" s="19"/>
      <c r="O10" s="19">
        <v>3</v>
      </c>
      <c r="Q10" s="21">
        <v>1</v>
      </c>
      <c r="R10" s="22" t="s">
        <v>66</v>
      </c>
    </row>
    <row r="11" spans="2:20">
      <c r="B11" s="18" t="s">
        <v>67</v>
      </c>
      <c r="C11" s="19"/>
      <c r="D11" s="19"/>
      <c r="E11" s="19"/>
      <c r="F11" s="19"/>
      <c r="G11" s="19"/>
      <c r="H11" s="19"/>
      <c r="I11" s="19"/>
      <c r="J11" s="19"/>
      <c r="K11" s="19"/>
      <c r="L11" s="19"/>
      <c r="M11" s="19"/>
      <c r="N11" s="19"/>
      <c r="O11" s="19"/>
      <c r="Q11" s="21">
        <v>2</v>
      </c>
      <c r="R11" s="22" t="s">
        <v>68</v>
      </c>
    </row>
    <row r="12" spans="2:20">
      <c r="B12" s="18" t="s">
        <v>69</v>
      </c>
      <c r="C12" s="19"/>
      <c r="D12" s="19"/>
      <c r="E12" s="19"/>
      <c r="F12" s="19"/>
      <c r="G12" s="19"/>
      <c r="H12" s="19"/>
      <c r="I12" s="19"/>
      <c r="J12" s="19"/>
      <c r="K12" s="19"/>
      <c r="L12" s="19"/>
      <c r="M12" s="19"/>
      <c r="N12" s="19"/>
      <c r="O12" s="19"/>
      <c r="Q12" s="21">
        <v>3</v>
      </c>
      <c r="R12" s="22" t="s">
        <v>70</v>
      </c>
    </row>
    <row r="13" spans="2:20" ht="15.75">
      <c r="B13" s="23" t="s">
        <v>71</v>
      </c>
      <c r="C13" s="24">
        <f>IFERROR(AVERAGEIF(C7:C12,"&lt;&gt;0"),"")</f>
        <v>2</v>
      </c>
      <c r="D13" s="24" t="str">
        <f t="shared" ref="D13:O13" si="0">IFERROR(AVERAGEIF(D7:D12,"&lt;&gt;0"),"")</f>
        <v/>
      </c>
      <c r="E13" s="24">
        <f t="shared" si="0"/>
        <v>1.5</v>
      </c>
      <c r="F13" s="24">
        <f t="shared" si="0"/>
        <v>2</v>
      </c>
      <c r="G13" s="24" t="str">
        <f t="shared" si="0"/>
        <v/>
      </c>
      <c r="H13" s="24">
        <f t="shared" si="0"/>
        <v>1.75</v>
      </c>
      <c r="I13" s="24" t="str">
        <f t="shared" si="0"/>
        <v/>
      </c>
      <c r="J13" s="24" t="str">
        <f t="shared" si="0"/>
        <v/>
      </c>
      <c r="K13" s="24" t="str">
        <f t="shared" si="0"/>
        <v/>
      </c>
      <c r="L13" s="24" t="str">
        <f t="shared" si="0"/>
        <v/>
      </c>
      <c r="M13" s="24" t="str">
        <f t="shared" si="0"/>
        <v/>
      </c>
      <c r="N13" s="24" t="str">
        <f t="shared" si="0"/>
        <v/>
      </c>
      <c r="O13" s="24">
        <f t="shared" si="0"/>
        <v>3</v>
      </c>
    </row>
    <row r="16" spans="2:20" ht="57.75" customHeight="1">
      <c r="B16" s="131" t="s">
        <v>72</v>
      </c>
      <c r="C16" s="131"/>
      <c r="D16" s="131"/>
      <c r="E16" s="131"/>
      <c r="F16" s="131"/>
      <c r="G16" s="131"/>
      <c r="H16" s="131"/>
      <c r="I16" s="131"/>
      <c r="J16" s="131"/>
      <c r="K16" s="131"/>
      <c r="L16" s="131"/>
      <c r="P16" s="145" t="s">
        <v>73</v>
      </c>
      <c r="Q16" s="145"/>
      <c r="R16" s="145"/>
      <c r="S16" s="145"/>
      <c r="T16" s="145"/>
    </row>
    <row r="17" spans="2:20" ht="48.75" customHeight="1">
      <c r="B17" s="131" t="s">
        <v>74</v>
      </c>
      <c r="C17" s="131"/>
      <c r="D17" s="131"/>
      <c r="E17" s="131"/>
      <c r="F17" s="131"/>
      <c r="G17" s="131"/>
      <c r="H17" s="131"/>
      <c r="I17" s="131"/>
      <c r="J17" s="131"/>
      <c r="K17" s="131"/>
      <c r="L17" s="131"/>
      <c r="P17" s="146" t="s">
        <v>75</v>
      </c>
      <c r="Q17" s="146"/>
      <c r="R17" s="146"/>
      <c r="S17" s="146"/>
      <c r="T17" s="146"/>
    </row>
    <row r="18" spans="2:20" ht="51.75" customHeight="1">
      <c r="B18" s="142" t="s">
        <v>76</v>
      </c>
      <c r="C18" s="142"/>
      <c r="D18" s="142"/>
      <c r="E18" s="142"/>
      <c r="F18" s="142"/>
      <c r="G18" s="142"/>
      <c r="H18" s="142"/>
      <c r="I18" s="142"/>
      <c r="J18" s="142"/>
      <c r="K18" s="142"/>
      <c r="L18" s="142"/>
    </row>
    <row r="19" spans="2:20" ht="16.5">
      <c r="B19" s="25"/>
      <c r="C19" s="25"/>
      <c r="D19" s="25"/>
      <c r="E19" s="25"/>
      <c r="F19" s="25"/>
      <c r="G19" s="25"/>
    </row>
  </sheetData>
  <mergeCells count="7">
    <mergeCell ref="B18:L18"/>
    <mergeCell ref="B2:O2"/>
    <mergeCell ref="B3:O3"/>
    <mergeCell ref="B16:L16"/>
    <mergeCell ref="P16:T16"/>
    <mergeCell ref="B17:L17"/>
    <mergeCell ref="P17:T17"/>
  </mergeCells>
  <dataValidations count="1">
    <dataValidation type="list" allowBlank="1" showInputMessage="1" showErrorMessage="1" sqref="C7:O12">
      <formula1>$Q$9:$Q$12</formula1>
    </dataValidation>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dimension ref="B2:M14"/>
  <sheetViews>
    <sheetView workbookViewId="0">
      <selection activeCell="C11" sqref="C11"/>
    </sheetView>
  </sheetViews>
  <sheetFormatPr defaultRowHeight="15"/>
  <cols>
    <col min="3" max="3" width="63.140625" customWidth="1"/>
  </cols>
  <sheetData>
    <row r="2" spans="2:13" ht="25.5">
      <c r="B2" s="150" t="s">
        <v>35</v>
      </c>
      <c r="C2" s="150"/>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18">
      <c r="B5" s="140" t="s">
        <v>175</v>
      </c>
      <c r="C5" s="140"/>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39" customHeight="1">
      <c r="B9" s="35">
        <v>1</v>
      </c>
      <c r="C9" s="29" t="s">
        <v>180</v>
      </c>
    </row>
    <row r="10" spans="2:13" ht="31.5" customHeight="1">
      <c r="B10" s="35">
        <v>2</v>
      </c>
      <c r="C10" s="29" t="s">
        <v>181</v>
      </c>
    </row>
    <row r="11" spans="2:13" ht="29.25" customHeight="1">
      <c r="B11" s="35">
        <v>3</v>
      </c>
      <c r="C11" s="29" t="s">
        <v>198</v>
      </c>
    </row>
    <row r="12" spans="2:13" ht="29.25" customHeight="1">
      <c r="B12" s="35">
        <v>4</v>
      </c>
      <c r="C12" s="29" t="s">
        <v>182</v>
      </c>
    </row>
    <row r="13" spans="2:13" ht="18.75">
      <c r="B13" s="35">
        <v>5</v>
      </c>
      <c r="C13" s="29" t="s">
        <v>183</v>
      </c>
    </row>
    <row r="14" spans="2:13" ht="18.75">
      <c r="B14" s="35">
        <v>6</v>
      </c>
      <c r="C14" s="29" t="s">
        <v>184</v>
      </c>
    </row>
  </sheetData>
  <mergeCells count="3">
    <mergeCell ref="B2:C2"/>
    <mergeCell ref="E2:M8"/>
    <mergeCell ref="B5:C5"/>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dimension ref="B2:T19"/>
  <sheetViews>
    <sheetView topLeftCell="A4" workbookViewId="0">
      <selection activeCell="C13" sqref="C13:O13"/>
    </sheetView>
  </sheetViews>
  <sheetFormatPr defaultRowHeight="15"/>
  <cols>
    <col min="18" max="18" width="19.28515625" customWidth="1"/>
  </cols>
  <sheetData>
    <row r="2" spans="2:20" ht="25.5">
      <c r="B2" s="143" t="s">
        <v>44</v>
      </c>
      <c r="C2" s="143"/>
      <c r="D2" s="143"/>
      <c r="E2" s="143"/>
      <c r="F2" s="143"/>
      <c r="G2" s="143"/>
      <c r="H2" s="143"/>
      <c r="I2" s="143"/>
      <c r="J2" s="143"/>
      <c r="K2" s="143"/>
      <c r="L2" s="143"/>
      <c r="M2" s="143"/>
      <c r="N2" s="143"/>
      <c r="O2" s="143"/>
    </row>
    <row r="3" spans="2:20" ht="18.75">
      <c r="B3" s="144" t="s">
        <v>197</v>
      </c>
      <c r="C3" s="144"/>
      <c r="D3" s="144"/>
      <c r="E3" s="144"/>
      <c r="F3" s="144"/>
      <c r="G3" s="144"/>
      <c r="H3" s="144"/>
      <c r="I3" s="144"/>
      <c r="J3" s="144"/>
      <c r="K3" s="144"/>
      <c r="L3" s="144"/>
      <c r="M3" s="144"/>
      <c r="N3" s="144"/>
      <c r="O3" s="144"/>
    </row>
    <row r="5" spans="2:20" ht="16.5">
      <c r="B5" s="15"/>
      <c r="C5" s="15"/>
      <c r="D5" s="15"/>
      <c r="E5" s="15"/>
      <c r="F5" s="15"/>
      <c r="G5" s="15"/>
      <c r="H5" s="15"/>
      <c r="I5" s="15"/>
      <c r="J5" s="15"/>
      <c r="K5" s="15"/>
      <c r="L5" s="15"/>
      <c r="S5" s="14"/>
      <c r="T5" s="14"/>
    </row>
    <row r="6" spans="2:20" ht="312">
      <c r="B6" s="16" t="s">
        <v>45</v>
      </c>
      <c r="C6" s="17" t="s">
        <v>46</v>
      </c>
      <c r="D6" s="17" t="s">
        <v>47</v>
      </c>
      <c r="E6" s="17" t="s">
        <v>48</v>
      </c>
      <c r="F6" s="17" t="s">
        <v>49</v>
      </c>
      <c r="G6" s="17" t="s">
        <v>50</v>
      </c>
      <c r="H6" s="17" t="s">
        <v>51</v>
      </c>
      <c r="I6" s="17" t="s">
        <v>52</v>
      </c>
      <c r="J6" s="17" t="s">
        <v>53</v>
      </c>
      <c r="K6" s="17" t="s">
        <v>54</v>
      </c>
      <c r="L6" s="17" t="s">
        <v>55</v>
      </c>
      <c r="M6" s="17" t="s">
        <v>56</v>
      </c>
      <c r="N6" s="17" t="s">
        <v>57</v>
      </c>
      <c r="O6" s="17" t="s">
        <v>58</v>
      </c>
      <c r="S6" s="14"/>
      <c r="T6" s="14"/>
    </row>
    <row r="7" spans="2:20" ht="16.5">
      <c r="B7" s="18" t="s">
        <v>59</v>
      </c>
      <c r="C7" s="19">
        <v>3</v>
      </c>
      <c r="D7" s="19">
        <v>3</v>
      </c>
      <c r="E7" s="19">
        <v>3</v>
      </c>
      <c r="F7" s="19">
        <v>3</v>
      </c>
      <c r="G7" s="19">
        <v>2</v>
      </c>
      <c r="H7" s="19">
        <v>2</v>
      </c>
      <c r="I7" s="19"/>
      <c r="J7" s="19">
        <v>2</v>
      </c>
      <c r="K7" s="19">
        <v>3</v>
      </c>
      <c r="L7" s="19"/>
      <c r="M7" s="19"/>
      <c r="N7" s="19"/>
      <c r="O7" s="19">
        <v>3</v>
      </c>
      <c r="S7" s="20"/>
    </row>
    <row r="8" spans="2:20">
      <c r="B8" s="18" t="s">
        <v>60</v>
      </c>
      <c r="C8" s="19">
        <v>3</v>
      </c>
      <c r="D8" s="19">
        <v>3</v>
      </c>
      <c r="E8" s="19">
        <v>3</v>
      </c>
      <c r="F8" s="19"/>
      <c r="G8" s="19">
        <v>2</v>
      </c>
      <c r="H8" s="19"/>
      <c r="I8" s="19"/>
      <c r="J8" s="19">
        <v>2</v>
      </c>
      <c r="K8" s="19">
        <v>3</v>
      </c>
      <c r="L8" s="19"/>
      <c r="M8" s="19"/>
      <c r="N8" s="19"/>
      <c r="O8" s="19">
        <v>3</v>
      </c>
      <c r="Q8" s="18" t="s">
        <v>61</v>
      </c>
      <c r="R8" s="18" t="s">
        <v>613</v>
      </c>
    </row>
    <row r="9" spans="2:20">
      <c r="B9" s="18" t="s">
        <v>63</v>
      </c>
      <c r="C9" s="19">
        <v>3</v>
      </c>
      <c r="D9" s="19">
        <v>3</v>
      </c>
      <c r="E9" s="19">
        <v>3</v>
      </c>
      <c r="F9" s="19"/>
      <c r="G9" s="19">
        <v>2</v>
      </c>
      <c r="H9" s="19">
        <v>2</v>
      </c>
      <c r="I9" s="19"/>
      <c r="J9" s="19">
        <v>2</v>
      </c>
      <c r="K9" s="19">
        <v>2</v>
      </c>
      <c r="L9" s="19"/>
      <c r="M9" s="19"/>
      <c r="N9" s="19"/>
      <c r="O9" s="19">
        <v>3</v>
      </c>
      <c r="Q9" s="21"/>
      <c r="R9" s="22" t="s">
        <v>64</v>
      </c>
    </row>
    <row r="10" spans="2:20">
      <c r="B10" s="18" t="s">
        <v>65</v>
      </c>
      <c r="C10" s="19">
        <v>3</v>
      </c>
      <c r="D10" s="19">
        <v>3</v>
      </c>
      <c r="E10" s="19">
        <v>3</v>
      </c>
      <c r="F10" s="19">
        <v>2</v>
      </c>
      <c r="G10" s="19">
        <v>2</v>
      </c>
      <c r="H10" s="19">
        <v>2</v>
      </c>
      <c r="I10" s="19"/>
      <c r="J10" s="19"/>
      <c r="K10" s="19">
        <v>3</v>
      </c>
      <c r="L10" s="19"/>
      <c r="M10" s="19"/>
      <c r="N10" s="19"/>
      <c r="O10" s="19">
        <v>3</v>
      </c>
      <c r="Q10" s="21">
        <v>1</v>
      </c>
      <c r="R10" s="22" t="s">
        <v>66</v>
      </c>
    </row>
    <row r="11" spans="2:20">
      <c r="B11" s="18" t="s">
        <v>67</v>
      </c>
      <c r="C11" s="19">
        <v>3</v>
      </c>
      <c r="D11" s="19">
        <v>3</v>
      </c>
      <c r="E11" s="19">
        <v>3</v>
      </c>
      <c r="F11" s="19"/>
      <c r="G11" s="19"/>
      <c r="H11" s="19"/>
      <c r="I11" s="19"/>
      <c r="J11" s="19"/>
      <c r="K11" s="19">
        <v>2</v>
      </c>
      <c r="L11" s="19"/>
      <c r="M11" s="19"/>
      <c r="N11" s="19"/>
      <c r="O11" s="19">
        <v>3</v>
      </c>
      <c r="Q11" s="21">
        <v>2</v>
      </c>
      <c r="R11" s="22" t="s">
        <v>68</v>
      </c>
    </row>
    <row r="12" spans="2:20">
      <c r="B12" s="18" t="s">
        <v>69</v>
      </c>
      <c r="C12" s="19">
        <v>3</v>
      </c>
      <c r="D12" s="19">
        <v>3</v>
      </c>
      <c r="E12" s="19">
        <v>3</v>
      </c>
      <c r="F12" s="19"/>
      <c r="G12" s="19"/>
      <c r="H12" s="19">
        <v>2</v>
      </c>
      <c r="I12" s="19"/>
      <c r="J12" s="19"/>
      <c r="K12" s="19"/>
      <c r="L12" s="19"/>
      <c r="M12" s="19"/>
      <c r="N12" s="19"/>
      <c r="O12" s="19">
        <v>3</v>
      </c>
      <c r="Q12" s="21">
        <v>3</v>
      </c>
      <c r="R12" s="22" t="s">
        <v>70</v>
      </c>
    </row>
    <row r="13" spans="2:20" ht="15.75">
      <c r="B13" s="23" t="s">
        <v>71</v>
      </c>
      <c r="C13" s="24">
        <f>IFERROR(AVERAGEIF(C7:C12,"&lt;&gt;0"),"")</f>
        <v>3</v>
      </c>
      <c r="D13" s="24">
        <f t="shared" ref="D13:O13" si="0">IFERROR(AVERAGEIF(D7:D12,"&lt;&gt;0"),"")</f>
        <v>3</v>
      </c>
      <c r="E13" s="24">
        <f t="shared" si="0"/>
        <v>3</v>
      </c>
      <c r="F13" s="24">
        <f t="shared" si="0"/>
        <v>2.5</v>
      </c>
      <c r="G13" s="24">
        <f t="shared" si="0"/>
        <v>2</v>
      </c>
      <c r="H13" s="24">
        <f t="shared" si="0"/>
        <v>2</v>
      </c>
      <c r="I13" s="24" t="str">
        <f t="shared" si="0"/>
        <v/>
      </c>
      <c r="J13" s="24">
        <f t="shared" si="0"/>
        <v>2</v>
      </c>
      <c r="K13" s="24">
        <f t="shared" si="0"/>
        <v>2.6</v>
      </c>
      <c r="L13" s="24" t="str">
        <f t="shared" si="0"/>
        <v/>
      </c>
      <c r="M13" s="24" t="str">
        <f t="shared" si="0"/>
        <v/>
      </c>
      <c r="N13" s="24" t="str">
        <f t="shared" si="0"/>
        <v/>
      </c>
      <c r="O13" s="24">
        <f t="shared" si="0"/>
        <v>3</v>
      </c>
    </row>
    <row r="16" spans="2:20" ht="59.25" customHeight="1">
      <c r="B16" s="131" t="s">
        <v>72</v>
      </c>
      <c r="C16" s="131"/>
      <c r="D16" s="131"/>
      <c r="E16" s="131"/>
      <c r="F16" s="131"/>
      <c r="G16" s="131"/>
      <c r="H16" s="131"/>
      <c r="I16" s="131"/>
      <c r="J16" s="131"/>
      <c r="K16" s="131"/>
      <c r="L16" s="131"/>
      <c r="P16" s="145" t="s">
        <v>73</v>
      </c>
      <c r="Q16" s="145"/>
      <c r="R16" s="145"/>
      <c r="S16" s="145"/>
      <c r="T16" s="145"/>
    </row>
    <row r="17" spans="2:20" ht="67.5" customHeight="1">
      <c r="B17" s="131" t="s">
        <v>74</v>
      </c>
      <c r="C17" s="131"/>
      <c r="D17" s="131"/>
      <c r="E17" s="131"/>
      <c r="F17" s="131"/>
      <c r="G17" s="131"/>
      <c r="H17" s="131"/>
      <c r="I17" s="131"/>
      <c r="J17" s="131"/>
      <c r="K17" s="131"/>
      <c r="L17" s="131"/>
      <c r="P17" s="146" t="s">
        <v>75</v>
      </c>
      <c r="Q17" s="146"/>
      <c r="R17" s="146"/>
      <c r="S17" s="146"/>
      <c r="T17" s="146"/>
    </row>
    <row r="18" spans="2:20" ht="45" customHeight="1">
      <c r="B18" s="142" t="s">
        <v>76</v>
      </c>
      <c r="C18" s="142"/>
      <c r="D18" s="142"/>
      <c r="E18" s="142"/>
      <c r="F18" s="142"/>
      <c r="G18" s="142"/>
      <c r="H18" s="142"/>
      <c r="I18" s="142"/>
      <c r="J18" s="142"/>
      <c r="K18" s="142"/>
      <c r="L18" s="142"/>
    </row>
    <row r="19" spans="2:20" ht="16.5">
      <c r="B19" s="25"/>
      <c r="C19" s="25"/>
      <c r="D19" s="25"/>
      <c r="E19" s="25"/>
      <c r="F19" s="25"/>
      <c r="G19" s="25"/>
    </row>
  </sheetData>
  <mergeCells count="7">
    <mergeCell ref="B18:L18"/>
    <mergeCell ref="B2:O2"/>
    <mergeCell ref="B3:O3"/>
    <mergeCell ref="B16:L16"/>
    <mergeCell ref="P16:T16"/>
    <mergeCell ref="B17:L17"/>
    <mergeCell ref="P17:T17"/>
  </mergeCells>
  <dataValidations count="1">
    <dataValidation type="list" allowBlank="1" showInputMessage="1" showErrorMessage="1" sqref="C7:O12">
      <formula1>$Q$9:$Q$12</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dimension ref="B5:G16"/>
  <sheetViews>
    <sheetView workbookViewId="0">
      <selection activeCell="C17" sqref="C17"/>
    </sheetView>
  </sheetViews>
  <sheetFormatPr defaultRowHeight="15"/>
  <cols>
    <col min="3" max="3" width="44.7109375" customWidth="1"/>
    <col min="4" max="4" width="18.28515625" customWidth="1"/>
    <col min="5" max="5" width="15.28515625" customWidth="1"/>
    <col min="6" max="6" width="21.7109375" customWidth="1"/>
    <col min="7" max="7" width="14" customWidth="1"/>
  </cols>
  <sheetData>
    <row r="5" spans="2:7" ht="20.25">
      <c r="B5" s="152" t="s">
        <v>107</v>
      </c>
      <c r="C5" s="152" t="s">
        <v>108</v>
      </c>
      <c r="D5" s="151" t="s">
        <v>698</v>
      </c>
      <c r="E5" s="151"/>
      <c r="F5" s="151"/>
      <c r="G5" s="151"/>
    </row>
    <row r="6" spans="2:7" ht="15.75" customHeight="1">
      <c r="B6" s="152"/>
      <c r="C6" s="152"/>
      <c r="D6" s="77" t="s">
        <v>629</v>
      </c>
      <c r="E6" s="77" t="s">
        <v>627</v>
      </c>
      <c r="F6" s="77" t="s">
        <v>628</v>
      </c>
      <c r="G6" s="77" t="s">
        <v>627</v>
      </c>
    </row>
    <row r="7" spans="2:7">
      <c r="B7" s="79">
        <v>1</v>
      </c>
      <c r="C7" s="80" t="s">
        <v>774</v>
      </c>
      <c r="D7" s="79" t="s">
        <v>650</v>
      </c>
      <c r="E7" s="79">
        <v>3</v>
      </c>
      <c r="F7" s="79" t="s">
        <v>651</v>
      </c>
      <c r="G7" s="79">
        <v>0</v>
      </c>
    </row>
    <row r="8" spans="2:7" ht="28.5" customHeight="1">
      <c r="B8" s="79">
        <v>2</v>
      </c>
      <c r="C8" s="80" t="s">
        <v>775</v>
      </c>
      <c r="D8" s="79" t="s">
        <v>652</v>
      </c>
      <c r="E8" s="79">
        <v>3</v>
      </c>
      <c r="F8" s="79" t="s">
        <v>654</v>
      </c>
      <c r="G8" s="79">
        <v>2</v>
      </c>
    </row>
    <row r="9" spans="2:7" ht="22.5" customHeight="1">
      <c r="B9" s="79">
        <v>3</v>
      </c>
      <c r="C9" s="80" t="s">
        <v>776</v>
      </c>
      <c r="D9" s="79" t="s">
        <v>653</v>
      </c>
      <c r="E9" s="79">
        <v>3</v>
      </c>
      <c r="F9" s="79" t="s">
        <v>655</v>
      </c>
      <c r="G9" s="79">
        <v>1</v>
      </c>
    </row>
    <row r="10" spans="2:7" ht="24" customHeight="1">
      <c r="B10" s="79">
        <v>4</v>
      </c>
      <c r="C10" s="80" t="s">
        <v>777</v>
      </c>
      <c r="D10" s="79" t="s">
        <v>213</v>
      </c>
      <c r="E10" s="79" t="s">
        <v>213</v>
      </c>
      <c r="F10" s="79" t="s">
        <v>656</v>
      </c>
      <c r="G10" s="79">
        <v>3</v>
      </c>
    </row>
    <row r="11" spans="2:7" ht="19.5" customHeight="1">
      <c r="B11" s="79">
        <v>5</v>
      </c>
      <c r="C11" s="80" t="s">
        <v>778</v>
      </c>
      <c r="D11" s="79" t="s">
        <v>213</v>
      </c>
      <c r="E11" s="79" t="s">
        <v>213</v>
      </c>
      <c r="F11" s="79" t="s">
        <v>657</v>
      </c>
      <c r="G11" s="79">
        <v>3</v>
      </c>
    </row>
    <row r="12" spans="2:7" ht="22.5" customHeight="1">
      <c r="B12" s="79">
        <v>6</v>
      </c>
      <c r="C12" s="80" t="s">
        <v>779</v>
      </c>
      <c r="D12" s="79" t="s">
        <v>650</v>
      </c>
      <c r="E12" s="79">
        <v>3</v>
      </c>
      <c r="F12" s="79" t="s">
        <v>658</v>
      </c>
      <c r="G12" s="79">
        <v>1</v>
      </c>
    </row>
    <row r="13" spans="2:7" ht="25.5" customHeight="1">
      <c r="B13" s="79">
        <v>7</v>
      </c>
      <c r="C13" s="80" t="s">
        <v>780</v>
      </c>
      <c r="D13" s="79" t="s">
        <v>659</v>
      </c>
      <c r="E13" s="79">
        <v>1</v>
      </c>
      <c r="F13" s="79" t="s">
        <v>660</v>
      </c>
      <c r="G13" s="79">
        <v>0</v>
      </c>
    </row>
    <row r="14" spans="2:7" ht="34.5" customHeight="1">
      <c r="B14" s="79">
        <v>8</v>
      </c>
      <c r="C14" s="80" t="s">
        <v>781</v>
      </c>
      <c r="D14" s="79" t="s">
        <v>213</v>
      </c>
      <c r="E14" s="79" t="s">
        <v>213</v>
      </c>
      <c r="F14" s="79" t="s">
        <v>661</v>
      </c>
      <c r="G14" s="79">
        <v>2</v>
      </c>
    </row>
    <row r="15" spans="2:7" ht="27.75" customHeight="1">
      <c r="B15" s="79">
        <v>9</v>
      </c>
      <c r="C15" s="80" t="s">
        <v>782</v>
      </c>
      <c r="D15" s="79" t="s">
        <v>662</v>
      </c>
      <c r="E15" s="79">
        <v>3</v>
      </c>
      <c r="F15" s="79" t="s">
        <v>663</v>
      </c>
      <c r="G15" s="79">
        <v>1</v>
      </c>
    </row>
    <row r="16" spans="2:7" ht="35.25" customHeight="1">
      <c r="B16" s="79">
        <v>10</v>
      </c>
      <c r="C16" s="80" t="s">
        <v>783</v>
      </c>
      <c r="D16" s="79" t="s">
        <v>213</v>
      </c>
      <c r="E16" s="79" t="s">
        <v>213</v>
      </c>
      <c r="F16" s="79" t="s">
        <v>664</v>
      </c>
      <c r="G16" s="79">
        <v>3</v>
      </c>
    </row>
  </sheetData>
  <mergeCells count="3">
    <mergeCell ref="D5:G5"/>
    <mergeCell ref="C5:C6"/>
    <mergeCell ref="B5:B6"/>
  </mergeCells>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dimension ref="B2:O36"/>
  <sheetViews>
    <sheetView workbookViewId="0">
      <selection activeCell="E18" sqref="E18"/>
    </sheetView>
  </sheetViews>
  <sheetFormatPr defaultRowHeight="15"/>
  <cols>
    <col min="2" max="2" width="35" customWidth="1"/>
  </cols>
  <sheetData>
    <row r="2" spans="2:15" ht="22.5">
      <c r="B2" s="157" t="s">
        <v>623</v>
      </c>
      <c r="C2" s="157"/>
      <c r="D2" s="157"/>
      <c r="E2" s="157"/>
      <c r="F2" s="157"/>
      <c r="G2" s="157"/>
      <c r="H2" s="157"/>
      <c r="I2" s="157"/>
      <c r="J2" s="157"/>
      <c r="K2" s="157"/>
      <c r="L2" s="157"/>
      <c r="M2" s="157"/>
      <c r="N2" s="157"/>
      <c r="O2" s="157"/>
    </row>
    <row r="5" spans="2:15" ht="16.5">
      <c r="B5" s="115"/>
      <c r="C5" s="115" t="s">
        <v>7</v>
      </c>
      <c r="D5" s="115" t="s">
        <v>9</v>
      </c>
      <c r="E5" s="115" t="s">
        <v>11</v>
      </c>
      <c r="F5" s="115" t="s">
        <v>13</v>
      </c>
      <c r="G5" s="115" t="s">
        <v>15</v>
      </c>
      <c r="H5" s="115" t="s">
        <v>17</v>
      </c>
      <c r="I5" s="115" t="s">
        <v>19</v>
      </c>
      <c r="J5" s="115" t="s">
        <v>21</v>
      </c>
      <c r="K5" s="115" t="s">
        <v>23</v>
      </c>
      <c r="L5" s="115" t="s">
        <v>25</v>
      </c>
      <c r="M5" s="115" t="s">
        <v>619</v>
      </c>
      <c r="N5" s="115" t="s">
        <v>620</v>
      </c>
      <c r="O5" s="115" t="s">
        <v>621</v>
      </c>
    </row>
    <row r="6" spans="2:15" ht="16.5">
      <c r="B6" s="191" t="s">
        <v>774</v>
      </c>
      <c r="C6" s="116">
        <v>3</v>
      </c>
      <c r="D6" s="117">
        <v>1.8333333333333333</v>
      </c>
      <c r="E6" s="116">
        <v>3</v>
      </c>
      <c r="F6" s="117">
        <v>2.1666666666666665</v>
      </c>
      <c r="G6" s="116">
        <v>2.8</v>
      </c>
      <c r="H6" s="117">
        <v>2.6666666666666665</v>
      </c>
      <c r="I6" s="116" t="s">
        <v>622</v>
      </c>
      <c r="J6" s="117">
        <v>2.3333333333333335</v>
      </c>
      <c r="K6" s="117">
        <v>2.3333333333333335</v>
      </c>
      <c r="L6" s="116">
        <v>2.25</v>
      </c>
      <c r="M6" s="116" t="s">
        <v>622</v>
      </c>
      <c r="N6" s="116" t="s">
        <v>622</v>
      </c>
      <c r="O6" s="116" t="s">
        <v>622</v>
      </c>
    </row>
    <row r="7" spans="2:15" ht="21.75" customHeight="1">
      <c r="B7" s="191" t="s">
        <v>775</v>
      </c>
      <c r="C7" s="116">
        <v>2</v>
      </c>
      <c r="D7" s="117">
        <v>1.6666666666666667</v>
      </c>
      <c r="E7" s="116">
        <v>2</v>
      </c>
      <c r="F7" s="116">
        <v>2.5</v>
      </c>
      <c r="G7" s="116">
        <v>3</v>
      </c>
      <c r="H7" s="116" t="s">
        <v>622</v>
      </c>
      <c r="I7" s="116">
        <v>2</v>
      </c>
      <c r="J7" s="116">
        <v>2</v>
      </c>
      <c r="K7" s="116">
        <v>2</v>
      </c>
      <c r="L7" s="116">
        <v>3</v>
      </c>
      <c r="M7" s="116" t="s">
        <v>622</v>
      </c>
      <c r="N7" s="116" t="s">
        <v>622</v>
      </c>
      <c r="O7" s="116" t="s">
        <v>622</v>
      </c>
    </row>
    <row r="8" spans="2:15" ht="23.25" customHeight="1">
      <c r="B8" s="191" t="s">
        <v>776</v>
      </c>
      <c r="C8" s="116">
        <v>3</v>
      </c>
      <c r="D8" s="116">
        <v>3</v>
      </c>
      <c r="E8" s="116">
        <v>2.5</v>
      </c>
      <c r="F8" s="116">
        <v>2.25</v>
      </c>
      <c r="G8" s="116">
        <v>2</v>
      </c>
      <c r="H8" s="116" t="s">
        <v>622</v>
      </c>
      <c r="I8" s="116" t="s">
        <v>622</v>
      </c>
      <c r="J8" s="116" t="s">
        <v>622</v>
      </c>
      <c r="K8" s="116">
        <v>2</v>
      </c>
      <c r="L8" s="116">
        <v>2</v>
      </c>
      <c r="M8" s="116" t="s">
        <v>622</v>
      </c>
      <c r="N8" s="116" t="s">
        <v>622</v>
      </c>
      <c r="O8" s="116" t="s">
        <v>622</v>
      </c>
    </row>
    <row r="9" spans="2:15" ht="35.25" customHeight="1">
      <c r="B9" s="191" t="s">
        <v>777</v>
      </c>
      <c r="C9" s="116">
        <v>3</v>
      </c>
      <c r="D9" s="116">
        <v>1.4</v>
      </c>
      <c r="E9" s="116">
        <v>1.4</v>
      </c>
      <c r="F9" s="116">
        <v>1.4</v>
      </c>
      <c r="G9" s="116">
        <v>2</v>
      </c>
      <c r="H9" s="116" t="s">
        <v>622</v>
      </c>
      <c r="I9" s="116" t="s">
        <v>622</v>
      </c>
      <c r="J9" s="116">
        <v>1.8</v>
      </c>
      <c r="K9" s="116">
        <v>2</v>
      </c>
      <c r="L9" s="116">
        <v>3</v>
      </c>
      <c r="M9" s="116" t="s">
        <v>622</v>
      </c>
      <c r="N9" s="116" t="s">
        <v>622</v>
      </c>
      <c r="O9" s="116" t="s">
        <v>622</v>
      </c>
    </row>
    <row r="10" spans="2:15" ht="16.5">
      <c r="B10" s="191" t="s">
        <v>778</v>
      </c>
      <c r="C10" s="116">
        <v>3</v>
      </c>
      <c r="D10" s="116">
        <v>3</v>
      </c>
      <c r="E10" s="116">
        <v>2</v>
      </c>
      <c r="F10" s="116">
        <v>3</v>
      </c>
      <c r="G10" s="116">
        <v>1.4</v>
      </c>
      <c r="H10" s="116">
        <v>2</v>
      </c>
      <c r="I10" s="116" t="s">
        <v>622</v>
      </c>
      <c r="J10" s="116">
        <v>2</v>
      </c>
      <c r="K10" s="116">
        <v>2</v>
      </c>
      <c r="L10" s="116">
        <v>2</v>
      </c>
      <c r="M10" s="116" t="s">
        <v>622</v>
      </c>
      <c r="N10" s="116" t="s">
        <v>622</v>
      </c>
      <c r="O10" s="116" t="s">
        <v>622</v>
      </c>
    </row>
    <row r="11" spans="2:15" ht="21" customHeight="1">
      <c r="B11" s="191" t="s">
        <v>779</v>
      </c>
      <c r="C11" s="116">
        <v>3</v>
      </c>
      <c r="D11" s="116">
        <v>3</v>
      </c>
      <c r="E11" s="116">
        <v>3</v>
      </c>
      <c r="F11" s="116">
        <v>1</v>
      </c>
      <c r="G11" s="116">
        <v>2</v>
      </c>
      <c r="H11" s="116">
        <v>2</v>
      </c>
      <c r="I11" s="116" t="s">
        <v>622</v>
      </c>
      <c r="J11" s="117">
        <v>1.6666666666666667</v>
      </c>
      <c r="K11" s="116" t="s">
        <v>622</v>
      </c>
      <c r="L11" s="116" t="s">
        <v>622</v>
      </c>
      <c r="M11" s="116">
        <v>2</v>
      </c>
      <c r="N11" s="116" t="s">
        <v>622</v>
      </c>
      <c r="O11" s="116" t="s">
        <v>622</v>
      </c>
    </row>
    <row r="12" spans="2:15" ht="33.75" customHeight="1">
      <c r="B12" s="191" t="s">
        <v>784</v>
      </c>
      <c r="C12" s="116">
        <v>3</v>
      </c>
      <c r="D12" s="116">
        <v>2.4</v>
      </c>
      <c r="E12" s="116" t="s">
        <v>622</v>
      </c>
      <c r="F12" s="116">
        <v>1</v>
      </c>
      <c r="G12" s="116" t="s">
        <v>622</v>
      </c>
      <c r="H12" s="116" t="s">
        <v>622</v>
      </c>
      <c r="I12" s="116" t="s">
        <v>622</v>
      </c>
      <c r="J12" s="116">
        <v>2</v>
      </c>
      <c r="K12" s="116">
        <v>1</v>
      </c>
      <c r="L12" s="116">
        <v>2</v>
      </c>
      <c r="M12" s="116" t="s">
        <v>622</v>
      </c>
      <c r="N12" s="116">
        <v>1.5</v>
      </c>
      <c r="O12" s="116" t="s">
        <v>622</v>
      </c>
    </row>
    <row r="13" spans="2:15" ht="35.25" customHeight="1">
      <c r="B13" s="191" t="s">
        <v>781</v>
      </c>
      <c r="C13" s="116">
        <v>3</v>
      </c>
      <c r="D13" s="116">
        <v>3</v>
      </c>
      <c r="E13" s="116">
        <v>2</v>
      </c>
      <c r="F13" s="116">
        <v>1</v>
      </c>
      <c r="G13" s="116" t="s">
        <v>622</v>
      </c>
      <c r="H13" s="116">
        <v>3</v>
      </c>
      <c r="I13" s="116">
        <v>1</v>
      </c>
      <c r="J13" s="117">
        <v>1.6666666666666667</v>
      </c>
      <c r="K13" s="116" t="s">
        <v>622</v>
      </c>
      <c r="L13" s="116">
        <v>1</v>
      </c>
      <c r="M13" s="116" t="s">
        <v>622</v>
      </c>
      <c r="N13" s="116">
        <v>2.5</v>
      </c>
      <c r="O13" s="116" t="s">
        <v>622</v>
      </c>
    </row>
    <row r="14" spans="2:15" ht="33.75" customHeight="1">
      <c r="B14" s="191" t="s">
        <v>785</v>
      </c>
      <c r="C14" s="116">
        <v>2</v>
      </c>
      <c r="D14" s="116" t="s">
        <v>622</v>
      </c>
      <c r="E14" s="116">
        <v>1.5</v>
      </c>
      <c r="F14" s="116">
        <v>2</v>
      </c>
      <c r="G14" s="116" t="s">
        <v>622</v>
      </c>
      <c r="H14" s="116">
        <v>1.75</v>
      </c>
      <c r="I14" s="116" t="s">
        <v>622</v>
      </c>
      <c r="J14" s="116" t="s">
        <v>622</v>
      </c>
      <c r="K14" s="116" t="s">
        <v>622</v>
      </c>
      <c r="L14" s="116" t="s">
        <v>622</v>
      </c>
      <c r="M14" s="116" t="s">
        <v>622</v>
      </c>
      <c r="N14" s="116" t="s">
        <v>622</v>
      </c>
      <c r="O14" s="116">
        <v>3</v>
      </c>
    </row>
    <row r="15" spans="2:15" ht="35.25" customHeight="1">
      <c r="B15" s="191" t="s">
        <v>211</v>
      </c>
      <c r="C15" s="116">
        <v>3</v>
      </c>
      <c r="D15" s="116">
        <v>3</v>
      </c>
      <c r="E15" s="116">
        <v>3</v>
      </c>
      <c r="F15" s="116">
        <v>2.5</v>
      </c>
      <c r="G15" s="116">
        <v>2</v>
      </c>
      <c r="H15" s="116">
        <v>2</v>
      </c>
      <c r="I15" s="116" t="s">
        <v>622</v>
      </c>
      <c r="J15" s="116">
        <v>2</v>
      </c>
      <c r="K15" s="116">
        <v>2.6</v>
      </c>
      <c r="L15" s="116" t="s">
        <v>622</v>
      </c>
      <c r="M15" s="116" t="s">
        <v>622</v>
      </c>
      <c r="N15" s="116" t="s">
        <v>622</v>
      </c>
      <c r="O15" s="116">
        <v>3</v>
      </c>
    </row>
    <row r="16" spans="2:15" ht="16.5">
      <c r="B16" s="52"/>
      <c r="C16" s="52"/>
      <c r="D16" s="52"/>
      <c r="E16" s="52"/>
      <c r="F16" s="52"/>
      <c r="G16" s="52"/>
      <c r="H16" s="52"/>
      <c r="I16" s="52"/>
      <c r="J16" s="52"/>
      <c r="K16" s="52"/>
      <c r="L16" s="52"/>
      <c r="M16" s="52"/>
      <c r="N16" s="52"/>
      <c r="O16" s="52"/>
    </row>
    <row r="17" spans="2:15">
      <c r="B17" s="63"/>
      <c r="C17" s="63"/>
      <c r="D17" s="63"/>
      <c r="E17" s="63"/>
      <c r="F17" s="63"/>
      <c r="G17" s="63"/>
      <c r="H17" s="63"/>
      <c r="I17" s="63"/>
      <c r="J17" s="63"/>
      <c r="K17" s="63"/>
      <c r="L17" s="63"/>
      <c r="M17" s="63"/>
      <c r="N17" s="63"/>
      <c r="O17" s="63"/>
    </row>
    <row r="18" spans="2:15">
      <c r="B18" s="63"/>
      <c r="C18" s="63"/>
      <c r="D18" s="63"/>
      <c r="E18" s="63"/>
      <c r="F18" s="63"/>
      <c r="G18" s="63"/>
      <c r="H18" s="63"/>
      <c r="I18" s="63"/>
      <c r="J18" s="63"/>
      <c r="K18" s="63"/>
      <c r="L18" s="113"/>
      <c r="M18" s="63"/>
      <c r="N18" s="63"/>
      <c r="O18" s="63"/>
    </row>
    <row r="19" spans="2:15">
      <c r="B19" s="63"/>
      <c r="C19" s="63"/>
      <c r="D19" s="63"/>
      <c r="E19" s="63"/>
      <c r="F19" s="63"/>
      <c r="G19" s="63"/>
      <c r="H19" s="63"/>
      <c r="I19" s="63"/>
      <c r="J19" s="63"/>
      <c r="K19" s="63"/>
      <c r="L19" s="113"/>
      <c r="M19" s="63"/>
      <c r="N19" s="63"/>
      <c r="O19" s="63"/>
    </row>
    <row r="20" spans="2:15">
      <c r="B20" s="63"/>
      <c r="C20" s="63"/>
      <c r="D20" s="63"/>
      <c r="E20" s="63"/>
      <c r="F20" s="63"/>
      <c r="G20" s="63"/>
      <c r="H20" s="63"/>
      <c r="I20" s="63"/>
      <c r="J20" s="63"/>
      <c r="K20" s="63"/>
      <c r="L20" s="113"/>
      <c r="M20" s="63"/>
      <c r="N20" s="63"/>
      <c r="O20" s="63"/>
    </row>
    <row r="21" spans="2:15">
      <c r="B21" s="63"/>
      <c r="C21" s="63"/>
      <c r="D21" s="63"/>
      <c r="E21" s="63"/>
      <c r="F21" s="63"/>
      <c r="G21" s="63"/>
      <c r="H21" s="63"/>
      <c r="I21" s="63"/>
      <c r="J21" s="63"/>
      <c r="K21" s="63"/>
      <c r="L21" s="63"/>
      <c r="M21" s="63"/>
      <c r="N21" s="63"/>
      <c r="O21" s="63"/>
    </row>
    <row r="22" spans="2:15">
      <c r="B22" s="63"/>
      <c r="C22" s="63"/>
      <c r="D22" s="63"/>
      <c r="E22" s="63"/>
      <c r="F22" s="63"/>
      <c r="G22" s="63"/>
      <c r="H22" s="63"/>
      <c r="I22" s="63"/>
      <c r="J22" s="113"/>
      <c r="K22" s="63"/>
      <c r="L22" s="63"/>
      <c r="M22" s="63"/>
      <c r="N22" s="63"/>
      <c r="O22" s="63"/>
    </row>
    <row r="23" spans="2:15">
      <c r="B23" s="63"/>
      <c r="C23" s="63"/>
      <c r="D23" s="63"/>
      <c r="E23" s="113"/>
      <c r="F23" s="63"/>
      <c r="G23" s="63"/>
      <c r="H23" s="63"/>
      <c r="I23" s="63"/>
      <c r="J23" s="63"/>
      <c r="K23" s="63"/>
      <c r="L23" s="63"/>
      <c r="M23" s="63"/>
      <c r="N23" s="63"/>
      <c r="O23" s="63"/>
    </row>
    <row r="24" spans="2:15">
      <c r="B24" s="63"/>
      <c r="C24" s="63"/>
      <c r="D24" s="63"/>
      <c r="E24" s="63"/>
      <c r="F24" s="63"/>
      <c r="G24" s="63"/>
      <c r="H24" s="63"/>
      <c r="I24" s="63"/>
      <c r="J24" s="63"/>
      <c r="K24" s="63"/>
      <c r="L24" s="63"/>
      <c r="M24" s="63"/>
      <c r="N24" s="63"/>
      <c r="O24" s="63"/>
    </row>
    <row r="25" spans="2:15">
      <c r="B25" s="63"/>
      <c r="C25" s="63"/>
      <c r="D25" s="63"/>
      <c r="E25" s="63"/>
      <c r="F25" s="63"/>
      <c r="G25" s="63"/>
      <c r="H25" s="63"/>
      <c r="I25" s="63"/>
      <c r="J25" s="63"/>
      <c r="K25" s="63"/>
      <c r="L25" s="63"/>
      <c r="M25" s="63"/>
      <c r="N25" s="63"/>
      <c r="O25" s="63"/>
    </row>
    <row r="26" spans="2:15">
      <c r="B26" s="63"/>
      <c r="C26" s="63"/>
      <c r="D26" s="63"/>
      <c r="E26" s="63"/>
      <c r="F26" s="63"/>
      <c r="G26" s="63"/>
      <c r="H26" s="63"/>
      <c r="I26" s="63"/>
      <c r="J26" s="63"/>
      <c r="K26" s="63"/>
      <c r="L26" s="63"/>
      <c r="M26" s="63"/>
      <c r="N26" s="63"/>
      <c r="O26" s="63"/>
    </row>
    <row r="27" spans="2:15">
      <c r="B27" s="63"/>
      <c r="C27" s="63"/>
      <c r="D27" s="63"/>
      <c r="E27" s="63"/>
      <c r="F27" s="63"/>
      <c r="G27" s="63"/>
      <c r="H27" s="63"/>
      <c r="I27" s="63"/>
      <c r="J27" s="63"/>
      <c r="K27" s="63"/>
      <c r="L27" s="63"/>
      <c r="M27" s="63"/>
      <c r="N27" s="63"/>
      <c r="O27" s="63"/>
    </row>
    <row r="28" spans="2:15">
      <c r="B28" s="63"/>
      <c r="C28" s="63"/>
      <c r="D28" s="63"/>
      <c r="E28" s="63"/>
      <c r="F28" s="63"/>
      <c r="G28" s="63"/>
      <c r="H28" s="63"/>
      <c r="I28" s="63"/>
      <c r="J28" s="63"/>
      <c r="K28" s="63"/>
      <c r="L28" s="63"/>
      <c r="M28" s="63"/>
      <c r="N28" s="63"/>
      <c r="O28" s="63"/>
    </row>
    <row r="29" spans="2:15">
      <c r="B29" s="63"/>
      <c r="C29" s="63"/>
      <c r="D29" s="63"/>
      <c r="E29" s="63"/>
      <c r="F29" s="63"/>
      <c r="G29" s="63"/>
      <c r="H29" s="63"/>
      <c r="I29" s="63"/>
      <c r="J29" s="63"/>
      <c r="K29" s="63"/>
      <c r="L29" s="63"/>
      <c r="M29" s="63"/>
      <c r="N29" s="63"/>
      <c r="O29" s="63"/>
    </row>
    <row r="30" spans="2:15">
      <c r="B30" s="63"/>
      <c r="C30" s="63"/>
      <c r="D30" s="63"/>
      <c r="E30" s="63"/>
      <c r="F30" s="63"/>
      <c r="G30" s="63"/>
      <c r="H30" s="63"/>
      <c r="I30" s="63"/>
      <c r="J30" s="63"/>
      <c r="K30" s="63"/>
      <c r="L30" s="63"/>
      <c r="M30" s="63"/>
      <c r="N30" s="63"/>
      <c r="O30" s="63"/>
    </row>
    <row r="31" spans="2:15">
      <c r="B31" s="63"/>
      <c r="C31" s="63"/>
      <c r="D31" s="63"/>
      <c r="E31" s="63"/>
      <c r="F31" s="63"/>
      <c r="G31" s="63"/>
      <c r="H31" s="63"/>
      <c r="I31" s="63"/>
      <c r="J31" s="63"/>
      <c r="K31" s="63"/>
      <c r="L31" s="63"/>
      <c r="M31" s="63"/>
      <c r="N31" s="63"/>
      <c r="O31" s="63"/>
    </row>
    <row r="32" spans="2:15">
      <c r="B32" s="63"/>
      <c r="C32" s="63"/>
      <c r="D32" s="63"/>
      <c r="E32" s="63"/>
      <c r="F32" s="63"/>
      <c r="G32" s="63"/>
      <c r="H32" s="63"/>
      <c r="I32" s="63"/>
      <c r="J32" s="63"/>
      <c r="K32" s="63"/>
      <c r="L32" s="63"/>
      <c r="M32" s="63"/>
      <c r="N32" s="63"/>
      <c r="O32" s="63"/>
    </row>
    <row r="33" spans="2:15">
      <c r="B33" s="63"/>
      <c r="C33" s="63"/>
      <c r="D33" s="63"/>
      <c r="E33" s="63"/>
      <c r="F33" s="63"/>
      <c r="G33" s="63"/>
      <c r="H33" s="63"/>
      <c r="I33" s="63"/>
      <c r="J33" s="63"/>
      <c r="K33" s="63"/>
      <c r="L33" s="63"/>
      <c r="M33" s="63"/>
      <c r="N33" s="63"/>
      <c r="O33" s="63"/>
    </row>
    <row r="34" spans="2:15">
      <c r="B34" s="63"/>
      <c r="C34" s="63"/>
      <c r="D34" s="63"/>
      <c r="E34" s="63"/>
      <c r="F34" s="63"/>
      <c r="G34" s="63"/>
      <c r="H34" s="63"/>
      <c r="I34" s="63"/>
      <c r="J34" s="63"/>
      <c r="K34" s="63"/>
      <c r="L34" s="63"/>
      <c r="M34" s="63"/>
      <c r="N34" s="63"/>
      <c r="O34" s="63"/>
    </row>
    <row r="35" spans="2:15">
      <c r="B35" s="63"/>
      <c r="C35" s="63"/>
      <c r="D35" s="63"/>
      <c r="E35" s="63"/>
      <c r="F35" s="63"/>
      <c r="G35" s="63"/>
      <c r="H35" s="63"/>
      <c r="I35" s="63"/>
      <c r="J35" s="63"/>
      <c r="K35" s="63"/>
      <c r="L35" s="63"/>
      <c r="M35" s="63"/>
      <c r="N35" s="63"/>
      <c r="O35" s="63"/>
    </row>
    <row r="36" spans="2:15">
      <c r="B36" s="63"/>
      <c r="C36" s="63"/>
      <c r="D36" s="63"/>
      <c r="E36" s="63"/>
      <c r="F36" s="63"/>
      <c r="G36" s="63"/>
      <c r="H36" s="63"/>
      <c r="I36" s="63"/>
      <c r="J36" s="63"/>
      <c r="K36" s="63"/>
      <c r="L36" s="63"/>
      <c r="M36" s="63"/>
      <c r="N36" s="63"/>
      <c r="O36" s="63"/>
    </row>
  </sheetData>
  <mergeCells count="1">
    <mergeCell ref="B2:O2"/>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dimension ref="B2:K20"/>
  <sheetViews>
    <sheetView topLeftCell="A3" workbookViewId="0">
      <selection activeCell="I18" sqref="I18"/>
    </sheetView>
  </sheetViews>
  <sheetFormatPr defaultRowHeight="15"/>
  <cols>
    <col min="2" max="2" width="7.28515625" customWidth="1"/>
    <col min="3" max="3" width="33.140625" customWidth="1"/>
    <col min="4" max="4" width="11.5703125" customWidth="1"/>
    <col min="5" max="5" width="11.85546875" customWidth="1"/>
    <col min="6" max="6" width="11" customWidth="1"/>
    <col min="7" max="7" width="11.85546875" customWidth="1"/>
    <col min="8" max="8" width="11.7109375" customWidth="1"/>
    <col min="10" max="10" width="38" customWidth="1"/>
    <col min="11" max="11" width="20.140625" customWidth="1"/>
  </cols>
  <sheetData>
    <row r="2" spans="2:11" ht="21.75">
      <c r="B2" s="154" t="s">
        <v>102</v>
      </c>
      <c r="C2" s="155"/>
      <c r="D2" s="155"/>
      <c r="E2" s="155"/>
      <c r="F2" s="155"/>
      <c r="G2" s="155"/>
      <c r="H2" s="155"/>
    </row>
    <row r="4" spans="2:11" ht="17.25">
      <c r="B4" s="39" t="s">
        <v>103</v>
      </c>
      <c r="C4" s="40"/>
      <c r="D4" s="39" t="s">
        <v>104</v>
      </c>
      <c r="E4" s="40"/>
      <c r="F4" s="40"/>
      <c r="G4" s="40"/>
      <c r="H4" s="39" t="s">
        <v>614</v>
      </c>
    </row>
    <row r="5" spans="2:11" ht="17.25">
      <c r="B5" s="39" t="s">
        <v>106</v>
      </c>
      <c r="C5" s="40"/>
      <c r="D5" s="40"/>
      <c r="E5" s="40"/>
      <c r="F5" s="40"/>
      <c r="G5" s="40"/>
      <c r="H5" s="40"/>
    </row>
    <row r="6" spans="2:11" ht="101.25" customHeight="1">
      <c r="B6" s="124" t="s">
        <v>107</v>
      </c>
      <c r="C6" s="124" t="s">
        <v>108</v>
      </c>
      <c r="D6" s="125" t="s">
        <v>109</v>
      </c>
      <c r="E6" s="125" t="s">
        <v>110</v>
      </c>
      <c r="F6" s="125" t="s">
        <v>111</v>
      </c>
      <c r="G6" s="125" t="s">
        <v>112</v>
      </c>
      <c r="H6" s="125" t="s">
        <v>113</v>
      </c>
      <c r="K6" s="41"/>
    </row>
    <row r="7" spans="2:11" ht="21.75" customHeight="1">
      <c r="B7" s="126">
        <v>1</v>
      </c>
      <c r="C7" s="127" t="s">
        <v>774</v>
      </c>
      <c r="D7" s="126">
        <v>3</v>
      </c>
      <c r="E7" s="126">
        <f>D7*0.25</f>
        <v>0.75</v>
      </c>
      <c r="F7" s="126">
        <v>0</v>
      </c>
      <c r="G7" s="126">
        <f>F7*0.75</f>
        <v>0</v>
      </c>
      <c r="H7" s="126">
        <f>E7+G7</f>
        <v>0.75</v>
      </c>
      <c r="J7" s="156" t="s">
        <v>114</v>
      </c>
      <c r="K7" s="156"/>
    </row>
    <row r="8" spans="2:11" ht="22.5" customHeight="1">
      <c r="B8" s="126">
        <v>2</v>
      </c>
      <c r="C8" s="127" t="s">
        <v>775</v>
      </c>
      <c r="D8" s="126">
        <v>3</v>
      </c>
      <c r="E8" s="126">
        <f t="shared" ref="E8:E16" si="0">D8*0.25</f>
        <v>0.75</v>
      </c>
      <c r="F8" s="126">
        <v>2</v>
      </c>
      <c r="G8" s="126">
        <f t="shared" ref="G8:G15" si="1">F8*0.75</f>
        <v>1.5</v>
      </c>
      <c r="H8" s="126">
        <f t="shared" ref="H8:H15" si="2">E8+G8</f>
        <v>2.25</v>
      </c>
      <c r="J8" s="141" t="s">
        <v>115</v>
      </c>
      <c r="K8" s="141"/>
    </row>
    <row r="9" spans="2:11" ht="22.5" customHeight="1">
      <c r="B9" s="126">
        <v>3</v>
      </c>
      <c r="C9" s="127" t="s">
        <v>776</v>
      </c>
      <c r="D9" s="126">
        <v>3</v>
      </c>
      <c r="E9" s="126">
        <f t="shared" si="0"/>
        <v>0.75</v>
      </c>
      <c r="F9" s="126">
        <v>1</v>
      </c>
      <c r="G9" s="126">
        <f t="shared" si="1"/>
        <v>0.75</v>
      </c>
      <c r="H9" s="126">
        <f t="shared" si="2"/>
        <v>1.5</v>
      </c>
      <c r="J9" s="141"/>
      <c r="K9" s="141"/>
    </row>
    <row r="10" spans="2:11" ht="29.25" customHeight="1">
      <c r="B10" s="126">
        <v>4</v>
      </c>
      <c r="C10" s="127" t="s">
        <v>777</v>
      </c>
      <c r="D10" s="126">
        <v>0</v>
      </c>
      <c r="E10" s="126">
        <v>0</v>
      </c>
      <c r="F10" s="126">
        <v>3</v>
      </c>
      <c r="G10" s="126">
        <v>3</v>
      </c>
      <c r="H10" s="126">
        <v>3</v>
      </c>
      <c r="J10" s="141"/>
      <c r="K10" s="141"/>
    </row>
    <row r="11" spans="2:11" ht="19.5" customHeight="1">
      <c r="B11" s="126">
        <v>5</v>
      </c>
      <c r="C11" s="127" t="s">
        <v>778</v>
      </c>
      <c r="D11" s="126">
        <v>0</v>
      </c>
      <c r="E11" s="126">
        <f t="shared" si="0"/>
        <v>0</v>
      </c>
      <c r="F11" s="126">
        <v>3</v>
      </c>
      <c r="G11" s="126">
        <v>3</v>
      </c>
      <c r="H11" s="126">
        <v>3</v>
      </c>
      <c r="J11" s="141"/>
      <c r="K11" s="141"/>
    </row>
    <row r="12" spans="2:11" ht="24" customHeight="1">
      <c r="B12" s="126">
        <v>6</v>
      </c>
      <c r="C12" s="127" t="s">
        <v>779</v>
      </c>
      <c r="D12" s="126">
        <v>3</v>
      </c>
      <c r="E12" s="126">
        <f t="shared" si="0"/>
        <v>0.75</v>
      </c>
      <c r="F12" s="126">
        <v>1</v>
      </c>
      <c r="G12" s="126">
        <f t="shared" si="1"/>
        <v>0.75</v>
      </c>
      <c r="H12" s="126">
        <f t="shared" si="2"/>
        <v>1.5</v>
      </c>
      <c r="J12" s="141"/>
      <c r="K12" s="141"/>
    </row>
    <row r="13" spans="2:11" ht="36.75" customHeight="1">
      <c r="B13" s="126">
        <v>7</v>
      </c>
      <c r="C13" s="127" t="s">
        <v>784</v>
      </c>
      <c r="D13" s="126">
        <v>1</v>
      </c>
      <c r="E13" s="126">
        <f t="shared" si="0"/>
        <v>0.25</v>
      </c>
      <c r="F13" s="126">
        <v>0</v>
      </c>
      <c r="G13" s="126">
        <f t="shared" si="1"/>
        <v>0</v>
      </c>
      <c r="H13" s="126">
        <f t="shared" si="2"/>
        <v>0.25</v>
      </c>
      <c r="J13" s="38"/>
      <c r="K13" s="38"/>
    </row>
    <row r="14" spans="2:11" ht="35.25" customHeight="1">
      <c r="B14" s="126">
        <v>8</v>
      </c>
      <c r="C14" s="127" t="s">
        <v>781</v>
      </c>
      <c r="D14" s="126">
        <v>0</v>
      </c>
      <c r="E14" s="126">
        <f t="shared" si="0"/>
        <v>0</v>
      </c>
      <c r="F14" s="126">
        <v>2</v>
      </c>
      <c r="G14" s="126">
        <v>2</v>
      </c>
      <c r="H14" s="126">
        <v>2</v>
      </c>
      <c r="J14" s="42" t="s">
        <v>116</v>
      </c>
      <c r="K14" s="43" t="s">
        <v>117</v>
      </c>
    </row>
    <row r="15" spans="2:11" ht="38.25" customHeight="1">
      <c r="B15" s="126">
        <v>9</v>
      </c>
      <c r="C15" s="127" t="s">
        <v>785</v>
      </c>
      <c r="D15" s="126">
        <v>3</v>
      </c>
      <c r="E15" s="126">
        <f t="shared" si="0"/>
        <v>0.75</v>
      </c>
      <c r="F15" s="126">
        <v>1</v>
      </c>
      <c r="G15" s="126">
        <f t="shared" si="1"/>
        <v>0.75</v>
      </c>
      <c r="H15" s="126">
        <f t="shared" si="2"/>
        <v>1.5</v>
      </c>
      <c r="J15" s="44" t="s">
        <v>118</v>
      </c>
      <c r="K15" s="45" t="s">
        <v>119</v>
      </c>
    </row>
    <row r="16" spans="2:11" ht="32.25" customHeight="1">
      <c r="B16" s="126">
        <v>10</v>
      </c>
      <c r="C16" s="127" t="s">
        <v>211</v>
      </c>
      <c r="D16" s="126">
        <v>0</v>
      </c>
      <c r="E16" s="126">
        <f t="shared" si="0"/>
        <v>0</v>
      </c>
      <c r="F16" s="126">
        <v>3</v>
      </c>
      <c r="G16" s="126">
        <v>3</v>
      </c>
      <c r="H16" s="126">
        <v>3</v>
      </c>
      <c r="J16" s="44" t="s">
        <v>120</v>
      </c>
      <c r="K16" s="45" t="s">
        <v>121</v>
      </c>
    </row>
    <row r="17" spans="2:11" ht="16.5">
      <c r="B17" s="46"/>
      <c r="C17" s="47"/>
      <c r="D17" s="46"/>
      <c r="E17" s="46"/>
      <c r="F17" s="46"/>
      <c r="G17" s="46"/>
      <c r="H17" s="46"/>
      <c r="J17" s="44" t="s">
        <v>122</v>
      </c>
      <c r="K17" s="45" t="s">
        <v>123</v>
      </c>
    </row>
    <row r="18" spans="2:11" ht="16.5">
      <c r="B18" s="46"/>
      <c r="C18" s="47"/>
      <c r="D18" s="46"/>
      <c r="E18" s="46"/>
      <c r="F18" s="46"/>
      <c r="G18" s="46"/>
      <c r="H18" s="46"/>
      <c r="J18" s="44" t="s">
        <v>124</v>
      </c>
      <c r="K18" s="45" t="s">
        <v>125</v>
      </c>
    </row>
    <row r="19" spans="2:11" ht="15.75">
      <c r="B19" s="46"/>
      <c r="C19" s="67" t="s">
        <v>210</v>
      </c>
    </row>
    <row r="20" spans="2:11" ht="15.75">
      <c r="D20" s="153" t="s">
        <v>212</v>
      </c>
      <c r="E20" s="153"/>
      <c r="F20" s="153"/>
      <c r="G20" s="153"/>
      <c r="H20" s="153"/>
      <c r="I20" s="153"/>
      <c r="J20" s="153"/>
    </row>
  </sheetData>
  <mergeCells count="4">
    <mergeCell ref="D20:J20"/>
    <mergeCell ref="B2:H2"/>
    <mergeCell ref="J7:K7"/>
    <mergeCell ref="J8:K12"/>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B2:O25"/>
  <sheetViews>
    <sheetView workbookViewId="0">
      <selection activeCell="C7" sqref="C7"/>
    </sheetView>
  </sheetViews>
  <sheetFormatPr defaultRowHeight="15"/>
  <cols>
    <col min="2" max="2" width="45.28515625" customWidth="1"/>
    <col min="4" max="4" width="14.85546875" bestFit="1" customWidth="1"/>
    <col min="6" max="6" width="14.85546875" bestFit="1" customWidth="1"/>
    <col min="8" max="8" width="14.85546875" bestFit="1" customWidth="1"/>
    <col min="9" max="9" width="11" bestFit="1" customWidth="1"/>
    <col min="10" max="11" width="14.85546875" bestFit="1" customWidth="1"/>
    <col min="13" max="15" width="11" bestFit="1" customWidth="1"/>
  </cols>
  <sheetData>
    <row r="2" spans="2:15" ht="25.5">
      <c r="B2" s="158" t="s">
        <v>126</v>
      </c>
      <c r="C2" s="158"/>
      <c r="D2" s="158"/>
      <c r="E2" s="158"/>
      <c r="F2" s="158"/>
      <c r="G2" s="158"/>
      <c r="H2" s="158"/>
      <c r="I2" s="158"/>
      <c r="J2" s="158"/>
      <c r="K2" s="158"/>
      <c r="L2" s="158"/>
      <c r="M2" s="158"/>
      <c r="N2" s="158"/>
      <c r="O2" s="158"/>
    </row>
    <row r="3" spans="2:15" ht="18.75">
      <c r="B3" s="159" t="s">
        <v>127</v>
      </c>
      <c r="C3" s="159"/>
      <c r="D3" s="159"/>
      <c r="E3" s="159"/>
      <c r="F3" s="159"/>
      <c r="G3" s="159"/>
      <c r="H3" s="159"/>
      <c r="I3" s="159"/>
      <c r="J3" s="159"/>
      <c r="K3" s="159"/>
      <c r="L3" s="159"/>
      <c r="M3" s="159"/>
      <c r="N3" s="159"/>
      <c r="O3" s="159"/>
    </row>
    <row r="4" spans="2:15" ht="15.75">
      <c r="B4" s="49"/>
    </row>
    <row r="5" spans="2:15" ht="18.75">
      <c r="B5" s="50" t="s">
        <v>128</v>
      </c>
      <c r="C5" s="50" t="s">
        <v>7</v>
      </c>
      <c r="D5" s="50" t="s">
        <v>9</v>
      </c>
      <c r="E5" s="50" t="s">
        <v>11</v>
      </c>
      <c r="F5" s="50" t="s">
        <v>13</v>
      </c>
      <c r="G5" s="50" t="s">
        <v>15</v>
      </c>
      <c r="H5" s="50" t="s">
        <v>17</v>
      </c>
      <c r="I5" s="50" t="s">
        <v>19</v>
      </c>
      <c r="J5" s="50" t="s">
        <v>21</v>
      </c>
      <c r="K5" s="50" t="s">
        <v>23</v>
      </c>
      <c r="L5" s="50" t="s">
        <v>25</v>
      </c>
      <c r="M5" s="50" t="s">
        <v>29</v>
      </c>
      <c r="N5" s="50" t="s">
        <v>31</v>
      </c>
      <c r="O5" s="50" t="s">
        <v>33</v>
      </c>
    </row>
    <row r="6" spans="2:15" ht="24.75" customHeight="1">
      <c r="B6" s="9" t="s">
        <v>43</v>
      </c>
      <c r="C6" s="114">
        <f>(IF(('1 sem COs average'!C6)="","-",(('1 sem COs average'!C6)*('CO attainment'!H7))/3))</f>
        <v>0.75</v>
      </c>
      <c r="D6" s="114">
        <f>(IF(('1 sem COs average'!D6)="","-",(('1 sem COs average'!D6)*('CO attainment'!H7))/3))</f>
        <v>0.45833333333333331</v>
      </c>
      <c r="E6" s="114">
        <f>(IF(('1 sem COs average'!E6)="","-",(('1 sem COs average'!E6)*('CO attainment'!H7))/3))</f>
        <v>0.75</v>
      </c>
      <c r="F6" s="114">
        <f>(IF(('1 sem COs average'!F6)="","-",(('1 sem COs average'!F6)*('CO attainment'!H7))/3))</f>
        <v>0.54166666666666663</v>
      </c>
      <c r="G6" s="114">
        <f>(IF(('1 sem COs average'!G6)="","-",(('1 sem COs average'!G6)*('CO attainment'!H7))/3))</f>
        <v>0.69999999999999984</v>
      </c>
      <c r="H6" s="114">
        <f>(IF(('1 sem COs average'!H6)="","-",(('1 sem COs average'!H6)*('CO attainment'!H7))/3))</f>
        <v>0.66666666666666663</v>
      </c>
      <c r="I6" s="114" t="str">
        <f>(IF(('1 sem COs average'!I6)="","-",(('1 sem COs average'!I6)*('CO attainment'!H7))/3))</f>
        <v>-</v>
      </c>
      <c r="J6" s="114">
        <f>(IF(('1 sem COs average'!J6)="","-",(('1 sem COs average'!J6)*('CO attainment'!H7))/3))</f>
        <v>0.58333333333333337</v>
      </c>
      <c r="K6" s="114">
        <f>(IF(('1 sem COs average'!K6)="","-",(('1 sem COs average'!K6)*('CO attainment'!H7))/3))</f>
        <v>0.58333333333333337</v>
      </c>
      <c r="L6" s="114">
        <f>(IF(('1 sem COs average'!L6)="","-",(('1 sem COs average'!L6)*('CO attainment'!H7))/3))</f>
        <v>0.5625</v>
      </c>
      <c r="M6" s="51" t="str">
        <f>(IF(('1 sem COs average'!M6)="","-",(('1 sem COs average'!M6)*('CO attainment'!H7))/3))</f>
        <v>-</v>
      </c>
      <c r="N6" s="51" t="str">
        <f>(IF(('1 sem COs average'!N6)="","-",(('1 sem COs average'!N6)*('CO attainment'!H7))/3))</f>
        <v>-</v>
      </c>
      <c r="O6" s="51" t="str">
        <f>(IF(('1 sem COs average'!O6)="","-",(('1 sem COs average'!O6)*('CO attainment'!H7))/3))</f>
        <v>-</v>
      </c>
    </row>
    <row r="7" spans="2:15" ht="21" customHeight="1">
      <c r="B7" s="9" t="s">
        <v>84</v>
      </c>
      <c r="C7" s="114">
        <f>(IF(('1 sem COs average'!C7)="","-",(('1 sem COs average'!C7)*('CO attainment'!H8))/3))</f>
        <v>1.5</v>
      </c>
      <c r="D7" s="114">
        <f>(IF(('1 sem COs average'!D7)="","-",(('1 sem COs average'!D7)*('CO attainment'!H8))/3))</f>
        <v>1.25</v>
      </c>
      <c r="E7" s="114">
        <f>(IF(('1 sem COs average'!E7)="","-",(('1 sem COs average'!E7)*('CO attainment'!H8))/3))</f>
        <v>1.5</v>
      </c>
      <c r="F7" s="114">
        <f>(IF(('1 sem COs average'!F7)="","-",(('1 sem COs average'!F7)*('CO attainment'!H8))/3))</f>
        <v>1.875</v>
      </c>
      <c r="G7" s="114">
        <f>(IF(('1 sem COs average'!G7)="","-",(('1 sem COs average'!G7)*('CO attainment'!H8))/3))</f>
        <v>2.25</v>
      </c>
      <c r="H7" s="114" t="str">
        <f>(IF(('1 sem COs average'!H7)="","-",(('1 sem COs average'!H7)*('CO attainment'!H8))/3))</f>
        <v>-</v>
      </c>
      <c r="I7" s="114">
        <f>(IF(('1 sem COs average'!I7)="","-",(('1 sem COs average'!I7)*('CO attainment'!H8))/3))</f>
        <v>1.5</v>
      </c>
      <c r="J7" s="114">
        <f>(IF(('1 sem COs average'!J7)="","-",(('1 sem COs average'!J7)*('CO attainment'!H8))/3))</f>
        <v>1.5</v>
      </c>
      <c r="K7" s="114">
        <f>(IF(('1 sem COs average'!K7)="","-",(('1 sem COs average'!K7)*('CO attainment'!H8))/3))</f>
        <v>1.5</v>
      </c>
      <c r="L7" s="114">
        <f>(IF(('1 sem COs average'!L7)="","-",(('1 sem COs average'!L7)*('CO attainment'!H8))/3))</f>
        <v>2.25</v>
      </c>
      <c r="M7" s="51" t="str">
        <f>(IF(('1 sem COs average'!M7)="","-",(('1 sem COs average'!M7)*('CO attainment'!H8))/3))</f>
        <v>-</v>
      </c>
      <c r="N7" s="51" t="str">
        <f>(IF(('1 sem COs average'!N7)="","-",(('1 sem COs average'!N7)*('CO attainment'!H8))/3))</f>
        <v>-</v>
      </c>
      <c r="O7" s="51" t="str">
        <f>(IF(('1 sem COs average'!O7)="","-",(('1 sem COs average'!O7)*('CO attainment'!H8))/3))</f>
        <v>-</v>
      </c>
    </row>
    <row r="8" spans="2:15" ht="21" customHeight="1">
      <c r="B8" s="9" t="s">
        <v>94</v>
      </c>
      <c r="C8" s="114">
        <f>(IF(('1 sem COs average'!C8)="","-",(('1 sem COs average'!C8)*('CO attainment'!H9))/3))</f>
        <v>1.5</v>
      </c>
      <c r="D8" s="114">
        <f>(IF(('1 sem COs average'!D8)="","-",(('1 sem COs average'!D8)*('CO attainment'!H9))/3))</f>
        <v>1.5</v>
      </c>
      <c r="E8" s="114">
        <f>(IF(('1 sem COs average'!E8)="","-",(('1 sem COs average'!E8)*('CO attainment'!H9))/3))</f>
        <v>1.25</v>
      </c>
      <c r="F8" s="114">
        <f>(IF(('1 sem COs average'!F8)="","-",(('1 sem COs average'!F8)*('CO attainment'!H9))/3))</f>
        <v>1.125</v>
      </c>
      <c r="G8" s="114">
        <f>(IF(('1 sem COs average'!G8)="","-",(('1 sem COs average'!G8)*('CO attainment'!H9))/3))</f>
        <v>1</v>
      </c>
      <c r="H8" s="114" t="str">
        <f>(IF(('1 sem COs average'!H8)="","-",(('1 sem COs average'!H8)*('CO attainment'!H9))/3))</f>
        <v>-</v>
      </c>
      <c r="I8" s="114" t="str">
        <f>(IF(('1 sem COs average'!I8)="","-",(('1 sem COs average'!I8)*('CO attainment'!H9))/3))</f>
        <v>-</v>
      </c>
      <c r="J8" s="114" t="str">
        <f>(IF(('1 sem COs average'!J8)="","-",(('1 sem COs average'!J8)*('CO attainment'!H9))/3))</f>
        <v>-</v>
      </c>
      <c r="K8" s="114">
        <f>(IF(('1 sem COs average'!K8)="","-",(('1 sem COs average'!K8)*('CO attainment'!H9))/3))</f>
        <v>1</v>
      </c>
      <c r="L8" s="114">
        <f>(IF(('1 sem COs average'!L8)="","-",(('1 sem COs average'!L8)*('CO attainment'!H9))/3))</f>
        <v>1</v>
      </c>
      <c r="M8" s="51" t="str">
        <f>(IF(('1 sem COs average'!M8)="","-",(('1 sem COs average'!M8)*('CO attainment'!H9))/3))</f>
        <v>-</v>
      </c>
      <c r="N8" s="51" t="str">
        <f>(IF(('1 sem COs average'!N8)="","-",(('1 sem COs average'!N8)*('CO attainment'!H9))/3))</f>
        <v>-</v>
      </c>
      <c r="O8" s="51" t="str">
        <f>(IF(('1 sem COs average'!O8)="","-",(('1 sem COs average'!O8)*('CO attainment'!H9))/3))</f>
        <v>-</v>
      </c>
    </row>
    <row r="9" spans="2:15" ht="25.5" customHeight="1">
      <c r="B9" s="9" t="s">
        <v>193</v>
      </c>
      <c r="C9" s="114">
        <f>(IF(('1 sem COs average'!C9)="","-",(('1 sem COs average'!C9)*('CO attainment'!H10))/3))</f>
        <v>3</v>
      </c>
      <c r="D9" s="114">
        <f>(IF(('1 sem COs average'!D9)="","-",(('1 sem COs average'!D9)*('CO attainment'!H10))/3))</f>
        <v>1.3999999999999997</v>
      </c>
      <c r="E9" s="114">
        <f>(IF(('1 sem COs average'!E9)="","-",(('1 sem COs average'!E9)*('CO attainment'!H10))/3))</f>
        <v>1.3999999999999997</v>
      </c>
      <c r="F9" s="114">
        <f>(IF(('1 sem COs average'!F9)="","-",(('1 sem COs average'!F9)*('CO attainment'!H10))/3))</f>
        <v>1.3999999999999997</v>
      </c>
      <c r="G9" s="114">
        <f>(IF(('1 sem COs average'!G9)="","-",(('1 sem COs average'!G9)*('CO attainment'!H10))/3))</f>
        <v>2</v>
      </c>
      <c r="H9" s="114" t="str">
        <f>(IF(('1 sem COs average'!H9)="","-",(('1 sem COs average'!H9)*('CO attainment'!H10))/3))</f>
        <v>-</v>
      </c>
      <c r="I9" s="114" t="str">
        <f>(IF(('1 sem COs average'!I9)="","-",(('1 sem COs average'!I9)*('CO attainment'!H10))/3))</f>
        <v>-</v>
      </c>
      <c r="J9" s="114">
        <f>(IF(('1 sem COs average'!J9)="","-",(('1 sem COs average'!J9)*('CO attainment'!H10))/3))</f>
        <v>1.8</v>
      </c>
      <c r="K9" s="114">
        <f>(IF(('1 sem COs average'!K9)="","-",(('1 sem COs average'!K9)*('CO attainment'!H10))/3))</f>
        <v>2</v>
      </c>
      <c r="L9" s="114">
        <f>(IF(('1 sem COs average'!L9)="","-",(('1 sem COs average'!L9)*('CO attainment'!H10))/3))</f>
        <v>3</v>
      </c>
      <c r="M9" s="51" t="str">
        <f>(IF(('1 sem COs average'!M9)="","-",(('1 sem COs average'!M9)*('CO attainment'!H10))/3))</f>
        <v>-</v>
      </c>
      <c r="N9" s="51" t="str">
        <f>(IF(('1 sem COs average'!N9)="","-",(('1 sem COs average'!N9)*('CO attainment'!H10))/3))</f>
        <v>-</v>
      </c>
      <c r="O9" s="51" t="str">
        <f>(IF(('1 sem COs average'!O9)="","-",(('1 sem COs average'!O9)*('CO attainment'!H10))/3))</f>
        <v>-</v>
      </c>
    </row>
    <row r="10" spans="2:15" ht="25.5" customHeight="1">
      <c r="B10" s="9" t="s">
        <v>195</v>
      </c>
      <c r="C10" s="114">
        <f>(IF(('1 sem COs average'!C10)="","-",(('1 sem COs average'!C10)*('CO attainment'!H11))/3))</f>
        <v>3</v>
      </c>
      <c r="D10" s="114">
        <f>(IF(('1 sem COs average'!D10)="","-",(('1 sem COs average'!D10)*('CO attainment'!H11))/3))</f>
        <v>3</v>
      </c>
      <c r="E10" s="114">
        <f>(IF(('1 sem COs average'!E10)="","-",(('1 sem COs average'!E10)*('CO attainment'!H11))/3))</f>
        <v>2</v>
      </c>
      <c r="F10" s="114">
        <f>(IF(('1 sem COs average'!F10)="","-",(('1 sem COs average'!F10)*('CO attainment'!H11))/3))</f>
        <v>3</v>
      </c>
      <c r="G10" s="114">
        <f>(IF(('1 sem COs average'!G10)="","-",(('1 sem COs average'!G10)*('CO attainment'!H11))/3))</f>
        <v>1.3999999999999997</v>
      </c>
      <c r="H10" s="114">
        <f>(IF(('1 sem COs average'!H10)="","-",(('1 sem COs average'!H10)*('CO attainment'!H11))/3))</f>
        <v>2</v>
      </c>
      <c r="I10" s="114" t="str">
        <f>(IF(('1 sem COs average'!I10)="","-",(('1 sem COs average'!I10)*('CO attainment'!H11))/3))</f>
        <v>-</v>
      </c>
      <c r="J10" s="114">
        <f>(IF(('1 sem COs average'!J10)="","-",(('1 sem COs average'!J10)*('CO attainment'!H11))/3))</f>
        <v>2</v>
      </c>
      <c r="K10" s="114">
        <f>(IF(('1 sem COs average'!K10)="","-",(('1 sem COs average'!K10)*('CO attainment'!H11))/3))</f>
        <v>2</v>
      </c>
      <c r="L10" s="114">
        <f>(IF(('1 sem COs average'!L10)="","-",(('1 sem COs average'!L10)*('CO attainment'!H11))/3))</f>
        <v>2</v>
      </c>
      <c r="M10" s="51" t="str">
        <f>(IF(('1 sem COs average'!M10)="","-",(('1 sem COs average'!M10)*('CO attainment'!H11))/3))</f>
        <v>-</v>
      </c>
      <c r="N10" s="51" t="str">
        <f>(IF(('1 sem COs average'!N10)="","-",(('1 sem COs average'!N10)*('CO attainment'!H11))/3))</f>
        <v>-</v>
      </c>
      <c r="O10" s="51" t="str">
        <f>(IF(('1 sem COs average'!O10)="","-",(('1 sem COs average'!O10)*('CO attainment'!H11))/3))</f>
        <v>-</v>
      </c>
    </row>
    <row r="11" spans="2:15" ht="22.5" customHeight="1">
      <c r="B11" s="9" t="s">
        <v>136</v>
      </c>
      <c r="C11" s="114">
        <f>(IF(('1 sem COs average'!C11)="","-",(('1 sem COs average'!C11)*('CO attainment'!H12))/3))</f>
        <v>1.5</v>
      </c>
      <c r="D11" s="114">
        <f>(IF(('1 sem COs average'!D11)="","-",(('1 sem COs average'!D11)*('CO attainment'!H12))/3))</f>
        <v>1.5</v>
      </c>
      <c r="E11" s="114">
        <f>(IF(('1 sem COs average'!E11)="","-",(('1 sem COs average'!E11)*('CO attainment'!H12))/3))</f>
        <v>1.5</v>
      </c>
      <c r="F11" s="114">
        <f>(IF(('1 sem COs average'!F11)="","-",(('1 sem COs average'!F11)*('CO attainment'!H12))/3))</f>
        <v>0.5</v>
      </c>
      <c r="G11" s="114">
        <f>(IF(('1 sem COs average'!G11)="","-",(('1 sem COs average'!G11)*('CO attainment'!H12))/3))</f>
        <v>1</v>
      </c>
      <c r="H11" s="114">
        <f>(IF(('1 sem COs average'!H11)="","-",(('1 sem COs average'!H11)*('CO attainment'!H12))/3))</f>
        <v>1</v>
      </c>
      <c r="I11" s="114" t="str">
        <f>(IF(('1 sem COs average'!I11)="","-",(('1 sem COs average'!I11)*('CO attainment'!H12))/3))</f>
        <v>-</v>
      </c>
      <c r="J11" s="114">
        <f>(IF(('1 sem COs average'!J11)="","-",(('1 sem COs average'!J11)*('CO attainment'!H12))/3))</f>
        <v>0.83333333333333337</v>
      </c>
      <c r="K11" s="114" t="str">
        <f>(IF(('1 sem COs average'!K11)="","-",(('1 sem COs average'!K11)*('CO attainment'!H12))/3))</f>
        <v>-</v>
      </c>
      <c r="L11" s="114" t="str">
        <f>(IF(('1 sem COs average'!L11)="","-",(('1 sem COs average'!L11)*('CO attainment'!H12))/3))</f>
        <v>-</v>
      </c>
      <c r="M11" s="51">
        <f>(IF(('1 sem COs average'!M11)="","-",(('1 sem COs average'!M11)*('CO attainment'!H12))/3))</f>
        <v>1</v>
      </c>
      <c r="N11" s="51" t="str">
        <f>(IF(('1 sem COs average'!N11)="","-",(('1 sem COs average'!N11)*('CO attainment'!H12))/3))</f>
        <v>-</v>
      </c>
      <c r="O11" s="51" t="str">
        <f>(IF(('1 sem COs average'!O11)="","-",(('1 sem COs average'!O11)*('CO attainment'!H12))/3))</f>
        <v>-</v>
      </c>
    </row>
    <row r="12" spans="2:15" ht="26.25" customHeight="1">
      <c r="B12" s="9" t="s">
        <v>82</v>
      </c>
      <c r="C12" s="114">
        <f>(IF(('1 sem COs average'!C12)="","-",(('1 sem COs average'!C12)*('CO attainment'!H13))/3))</f>
        <v>0.25</v>
      </c>
      <c r="D12" s="114">
        <f>(IF(('1 sem COs average'!D12)="","-",(('1 sem COs average'!D12)*('CO attainment'!H13))/3))</f>
        <v>0.19999999999999998</v>
      </c>
      <c r="E12" s="114" t="str">
        <f>(IF(('1 sem COs average'!E12)="","-",(('1 sem COs average'!E12)*('CO attainment'!H13))/3))</f>
        <v>-</v>
      </c>
      <c r="F12" s="114">
        <f>(IF(('1 sem COs average'!F12)="","-",(('1 sem COs average'!F12)*('CO attainment'!H13))/3))</f>
        <v>8.3333333333333329E-2</v>
      </c>
      <c r="G12" s="114" t="str">
        <f>(IF(('1 sem COs average'!G12)="","-",(('1 sem COs average'!G12)*('CO attainment'!H13))/3))</f>
        <v>-</v>
      </c>
      <c r="H12" s="114" t="str">
        <f>(IF(('1 sem COs average'!H12)="","-",(('1 sem COs average'!H12)*('CO attainment'!H13))/3))</f>
        <v>-</v>
      </c>
      <c r="I12" s="114" t="str">
        <f>(IF(('1 sem COs average'!I12)="","-",(('1 sem COs average'!I12)*('CO attainment'!H13))/3))</f>
        <v>-</v>
      </c>
      <c r="J12" s="114">
        <f>(IF(('1 sem COs average'!J12)="","-",(('1 sem COs average'!J12)*('CO attainment'!H13))/3))</f>
        <v>0.16666666666666666</v>
      </c>
      <c r="K12" s="114">
        <f>(IF(('1 sem COs average'!K12)="","-",(('1 sem COs average'!K12)*('CO attainment'!H13))/3))</f>
        <v>8.3333333333333329E-2</v>
      </c>
      <c r="L12" s="114">
        <f>(IF(('1 sem COs average'!L12)="","-",(('1 sem COs average'!L12)*('CO attainment'!H13))/3))</f>
        <v>0.16666666666666666</v>
      </c>
      <c r="M12" s="51" t="str">
        <f>(IF(('1 sem COs average'!M12)="","-",(('1 sem COs average'!M12)*('CO attainment'!H13))/3))</f>
        <v>-</v>
      </c>
      <c r="N12" s="114">
        <f>(IF(('1 sem COs average'!N12)="","-",(('1 sem COs average'!N12)*('CO attainment'!H13))/3))</f>
        <v>0.125</v>
      </c>
      <c r="O12" s="51" t="str">
        <f>(IF(('1 sem COs average'!O12)="","-",(('1 sem COs average'!O12)*('CO attainment'!H13))/3))</f>
        <v>-</v>
      </c>
    </row>
    <row r="13" spans="2:15" ht="43.5" customHeight="1">
      <c r="B13" s="9" t="s">
        <v>101</v>
      </c>
      <c r="C13" s="114">
        <f>(IF(('1 sem COs average'!C13)="","-",(('1 sem COs average'!C13)*('CO attainment'!H14))/3))</f>
        <v>2</v>
      </c>
      <c r="D13" s="114">
        <f>(IF(('1 sem COs average'!D13)="","-",(('1 sem COs average'!D13)*('CO attainment'!H14))/3))</f>
        <v>2</v>
      </c>
      <c r="E13" s="114">
        <f>(IF(('1 sem COs average'!E13)="","-",(('1 sem COs average'!E13)*('CO attainment'!H14))/3))</f>
        <v>1.3333333333333333</v>
      </c>
      <c r="F13" s="114">
        <f>(IF(('1 sem COs average'!F13)="","-",(('1 sem COs average'!F13)*('CO attainment'!H14))/3))</f>
        <v>0.66666666666666663</v>
      </c>
      <c r="G13" s="114" t="str">
        <f>(IF(('1 sem COs average'!G13)="","-",(('1 sem COs average'!G13)*('CO attainment'!H14))/3))</f>
        <v>-</v>
      </c>
      <c r="H13" s="114">
        <f>(IF(('1 sem COs average'!H13)="","-",(('1 sem COs average'!H13)*('CO attainment'!H14))/3))</f>
        <v>2</v>
      </c>
      <c r="I13" s="114">
        <f>(IF(('1 sem COs average'!I13)="","-",(('1 sem COs average'!I13)*('CO attainment'!H14))/3))</f>
        <v>0.66666666666666663</v>
      </c>
      <c r="J13" s="114">
        <f>(IF(('1 sem COs average'!J13)="","-",(('1 sem COs average'!J13)*('CO attainment'!H14))/3))</f>
        <v>1.1111111111111112</v>
      </c>
      <c r="K13" s="114" t="str">
        <f>(IF(('1 sem COs average'!K13)="","-",(('1 sem COs average'!K13)*('CO attainment'!H14))/3))</f>
        <v>-</v>
      </c>
      <c r="L13" s="114">
        <f>(IF(('1 sem COs average'!L13)="","-",(('1 sem COs average'!L13)*('CO attainment'!H14))/3))</f>
        <v>0.66666666666666663</v>
      </c>
      <c r="M13" s="51" t="str">
        <f>(IF(('1 sem COs average'!M13)="","-",(('1 sem COs average'!M13)*('CO attainment'!H14))/3))</f>
        <v>-</v>
      </c>
      <c r="N13" s="114">
        <f>(IF(('1 sem COs average'!N13)="","-",(('1 sem COs average'!N13)*('CO attainment'!H14))/3))</f>
        <v>1.6666666666666667</v>
      </c>
      <c r="O13" s="51" t="str">
        <f>(IF(('1 sem COs average'!O13)="","-",(('1 sem COs average'!O13)*('CO attainment'!H14))/3))</f>
        <v>-</v>
      </c>
    </row>
    <row r="14" spans="2:15" ht="26.25" customHeight="1">
      <c r="B14" s="9" t="s">
        <v>175</v>
      </c>
      <c r="C14" s="114">
        <f>(IF(('1 sem COs average'!C14)="","-",(('1 sem COs average'!C14)*('CO attainment'!H15))/3))</f>
        <v>1</v>
      </c>
      <c r="D14" s="114" t="str">
        <f>(IF(('1 sem COs average'!D14)="","-",(('1 sem COs average'!D14)*('CO attainment'!H15))/3))</f>
        <v>-</v>
      </c>
      <c r="E14" s="114">
        <f>(IF(('1 sem COs average'!E14)="","-",(('1 sem COs average'!E14)*('CO attainment'!H15))/3))</f>
        <v>0.75</v>
      </c>
      <c r="F14" s="114">
        <f>(IF(('1 sem COs average'!F14)="","-",(('1 sem COs average'!F14)*('CO attainment'!H15))/3))</f>
        <v>1</v>
      </c>
      <c r="G14" s="114" t="str">
        <f>(IF(('1 sem COs average'!G14)="","-",(('1 sem COs average'!G14)*('CO attainment'!H15))/3))</f>
        <v>-</v>
      </c>
      <c r="H14" s="114">
        <f>(IF(('1 sem COs average'!H14)="","-",(('1 sem COs average'!H14)*('CO attainment'!H15))/3))</f>
        <v>0.875</v>
      </c>
      <c r="I14" s="114" t="str">
        <f>(IF(('1 sem COs average'!I14)="","-",(('1 sem COs average'!I14)*('CO attainment'!H15))/3))</f>
        <v>-</v>
      </c>
      <c r="J14" s="114" t="str">
        <f>(IF(('1 sem COs average'!J14)="","-",(('1 sem COs average'!J14)*('CO attainment'!H15))/3))</f>
        <v>-</v>
      </c>
      <c r="K14" s="114" t="str">
        <f>(IF(('1 sem COs average'!K14)="","-",(('1 sem COs average'!K14)*('CO attainment'!H15))/3))</f>
        <v>-</v>
      </c>
      <c r="L14" s="114" t="str">
        <f>(IF(('1 sem COs average'!L14)="","-",(('1 sem COs average'!L14)*('CO attainment'!H15))/3))</f>
        <v>-</v>
      </c>
      <c r="M14" s="51" t="str">
        <f>(IF(('1 sem COs average'!M14)="","-",(('1 sem COs average'!M14)*('CO attainment'!H15))/3))</f>
        <v>-</v>
      </c>
      <c r="N14" s="51" t="str">
        <f>(IF(('1 sem COs average'!N14)="","-",(('1 sem COs average'!N14)*('CO attainment'!H15))/3))</f>
        <v>-</v>
      </c>
      <c r="O14" s="51">
        <f>(IF(('1 sem COs average'!O14)="","-",(('1 sem COs average'!O14)*('CO attainment'!H15))/3))</f>
        <v>1.5</v>
      </c>
    </row>
    <row r="15" spans="2:15" ht="41.25" customHeight="1">
      <c r="B15" s="9" t="s">
        <v>209</v>
      </c>
      <c r="C15" s="114">
        <f>(IF(('1 sem COs average'!C15)="","-",(('1 sem COs average'!C15)*('CO attainment'!H16))/3))</f>
        <v>3</v>
      </c>
      <c r="D15" s="114">
        <f>(IF(('1 sem COs average'!D15)="","-",(('1 sem COs average'!D15)*('CO attainment'!H16))/3))</f>
        <v>3</v>
      </c>
      <c r="E15" s="114">
        <f>(IF(('1 sem COs average'!E15)="","-",(('1 sem COs average'!E15)*('CO attainment'!H16))/3))</f>
        <v>3</v>
      </c>
      <c r="F15" s="114">
        <f>(IF(('1 sem COs average'!F15)="","-",(('1 sem COs average'!F15)*('CO attainment'!H16))/3))</f>
        <v>2.5</v>
      </c>
      <c r="G15" s="114">
        <f>(IF(('1 sem COs average'!G15)="","-",(('1 sem COs average'!G15)*('CO attainment'!H16))/3))</f>
        <v>2</v>
      </c>
      <c r="H15" s="114">
        <f>(IF(('1 sem COs average'!H15)="","-",(('1 sem COs average'!H15)*('CO attainment'!H16))/3))</f>
        <v>2</v>
      </c>
      <c r="I15" s="114" t="str">
        <f>(IF(('1 sem COs average'!I15)="","-",(('1 sem COs average'!I15)*('CO attainment'!H16))/3))</f>
        <v>-</v>
      </c>
      <c r="J15" s="114">
        <f>(IF(('1 sem COs average'!J15)="","-",(('1 sem COs average'!J15)*('CO attainment'!H16))/3))</f>
        <v>2</v>
      </c>
      <c r="K15" s="114">
        <f>(IF(('1 sem COs average'!K15)="","-",(('1 sem COs average'!K15)*('CO attainment'!H16))/3))</f>
        <v>2.6</v>
      </c>
      <c r="L15" s="114" t="str">
        <f>(IF(('1 sem COs average'!L15)="","-",(('1 sem COs average'!L15)*('CO attainment'!H16))/3))</f>
        <v>-</v>
      </c>
      <c r="M15" s="51" t="str">
        <f>(IF(('1 sem COs average'!M15)="","-",(('1 sem COs average'!M15)*('CO attainment'!H16))/3))</f>
        <v>-</v>
      </c>
      <c r="N15" s="51" t="str">
        <f>(IF(('1 sem COs average'!N15)="","-",(('1 sem COs average'!N15)*('CO attainment'!H16))/3))</f>
        <v>-</v>
      </c>
      <c r="O15" s="51">
        <f>(IF(('1 sem COs average'!O15)="","-",(('1 sem COs average'!O15)*('CO attainment'!H16))/3))</f>
        <v>3</v>
      </c>
    </row>
    <row r="16" spans="2:15" ht="15.75">
      <c r="B16" s="1"/>
    </row>
    <row r="17" spans="2:9" ht="16.5">
      <c r="B17" s="52" t="s">
        <v>129</v>
      </c>
    </row>
    <row r="18" spans="2:9" ht="16.5">
      <c r="B18" s="52"/>
    </row>
    <row r="19" spans="2:9" ht="65.25" customHeight="1">
      <c r="B19" s="141" t="s">
        <v>130</v>
      </c>
      <c r="C19" s="141"/>
      <c r="D19" s="141"/>
      <c r="E19" s="141"/>
      <c r="F19" s="141"/>
      <c r="G19" s="141"/>
    </row>
    <row r="20" spans="2:9" ht="16.5">
      <c r="B20" s="53" t="s">
        <v>131</v>
      </c>
    </row>
    <row r="21" spans="2:9" ht="53.25" customHeight="1">
      <c r="B21" s="160" t="s">
        <v>132</v>
      </c>
      <c r="C21" s="160"/>
      <c r="D21" s="160"/>
      <c r="E21" s="160"/>
      <c r="F21" s="160"/>
      <c r="G21" s="160"/>
      <c r="H21" s="160"/>
      <c r="I21" s="160"/>
    </row>
    <row r="22" spans="2:9" ht="16.5">
      <c r="B22" s="54" t="s">
        <v>133</v>
      </c>
    </row>
    <row r="23" spans="2:9" ht="16.5">
      <c r="B23" s="52"/>
    </row>
    <row r="24" spans="2:9" ht="42" customHeight="1">
      <c r="B24" s="161" t="s">
        <v>134</v>
      </c>
      <c r="C24" s="161"/>
      <c r="D24" s="161"/>
      <c r="E24" s="161"/>
      <c r="F24" s="161"/>
      <c r="G24" s="161"/>
      <c r="H24" s="161"/>
    </row>
    <row r="25" spans="2:9" ht="16.5">
      <c r="B25" s="53" t="s">
        <v>135</v>
      </c>
    </row>
  </sheetData>
  <mergeCells count="5">
    <mergeCell ref="B2:O2"/>
    <mergeCell ref="B3:O3"/>
    <mergeCell ref="B19:G19"/>
    <mergeCell ref="B21:I21"/>
    <mergeCell ref="B24:H24"/>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dimension ref="B2:N13"/>
  <sheetViews>
    <sheetView workbookViewId="0">
      <selection activeCell="B2" sqref="B2:N14"/>
    </sheetView>
  </sheetViews>
  <sheetFormatPr defaultRowHeight="15"/>
  <cols>
    <col min="3" max="3" width="66.1406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214</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47.25" customHeight="1">
      <c r="B8" s="35">
        <v>1</v>
      </c>
      <c r="C8" s="28" t="s">
        <v>215</v>
      </c>
      <c r="F8" s="141"/>
      <c r="G8" s="141"/>
      <c r="H8" s="141"/>
      <c r="I8" s="141"/>
      <c r="J8" s="141"/>
      <c r="K8" s="141"/>
      <c r="L8" s="141"/>
      <c r="M8" s="141"/>
      <c r="N8" s="141"/>
    </row>
    <row r="9" spans="2:14" ht="49.5" customHeight="1">
      <c r="B9" s="35">
        <v>2</v>
      </c>
      <c r="C9" s="29" t="s">
        <v>216</v>
      </c>
    </row>
    <row r="10" spans="2:14" ht="27.75" customHeight="1">
      <c r="B10" s="35">
        <v>3</v>
      </c>
      <c r="C10" s="28" t="s">
        <v>217</v>
      </c>
    </row>
    <row r="11" spans="2:14" ht="26.25" customHeight="1">
      <c r="B11" s="35">
        <v>4</v>
      </c>
      <c r="C11" s="29" t="s">
        <v>218</v>
      </c>
    </row>
    <row r="12" spans="2:14" ht="35.25" customHeight="1">
      <c r="B12" s="35">
        <v>5</v>
      </c>
      <c r="C12" s="28" t="s">
        <v>219</v>
      </c>
    </row>
    <row r="13" spans="2:14" ht="98.25" customHeight="1">
      <c r="B13" s="35">
        <v>6</v>
      </c>
      <c r="C13" s="28" t="s">
        <v>220</v>
      </c>
    </row>
  </sheetData>
  <mergeCells count="3">
    <mergeCell ref="B2:C2"/>
    <mergeCell ref="F2:N8"/>
    <mergeCell ref="B5:C5"/>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42578125" customWidth="1"/>
  </cols>
  <sheetData>
    <row r="2" spans="2:20" ht="25.5">
      <c r="B2" s="143" t="s">
        <v>44</v>
      </c>
      <c r="C2" s="143"/>
      <c r="D2" s="143"/>
      <c r="E2" s="143"/>
      <c r="F2" s="143"/>
      <c r="G2" s="143"/>
      <c r="H2" s="143"/>
      <c r="I2" s="143"/>
      <c r="J2" s="143"/>
      <c r="K2" s="143"/>
      <c r="L2" s="143"/>
      <c r="M2" s="143"/>
      <c r="N2" s="143"/>
      <c r="O2" s="143"/>
      <c r="S2" s="48"/>
      <c r="T2" s="48"/>
    </row>
    <row r="3" spans="2:20" ht="18.75">
      <c r="B3" s="144" t="s">
        <v>214</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3</v>
      </c>
      <c r="E6" s="19">
        <v>3</v>
      </c>
      <c r="F6" s="19">
        <v>1</v>
      </c>
      <c r="G6" s="19"/>
      <c r="H6" s="19">
        <v>2</v>
      </c>
      <c r="I6" s="19"/>
      <c r="J6" s="19"/>
      <c r="K6" s="19"/>
      <c r="L6" s="19"/>
      <c r="M6" s="19"/>
      <c r="N6" s="19"/>
      <c r="O6" s="19"/>
      <c r="S6" s="20"/>
    </row>
    <row r="7" spans="2:20">
      <c r="B7" s="18" t="s">
        <v>60</v>
      </c>
      <c r="C7" s="19">
        <v>3</v>
      </c>
      <c r="D7" s="19">
        <v>3</v>
      </c>
      <c r="E7" s="19">
        <v>3</v>
      </c>
      <c r="F7" s="19">
        <v>1</v>
      </c>
      <c r="G7" s="19"/>
      <c r="H7" s="19">
        <v>2</v>
      </c>
      <c r="I7" s="19"/>
      <c r="J7" s="19"/>
      <c r="K7" s="19"/>
      <c r="L7" s="19"/>
      <c r="M7" s="19"/>
      <c r="N7" s="19"/>
      <c r="O7" s="19"/>
      <c r="Q7" s="18" t="s">
        <v>61</v>
      </c>
      <c r="R7" s="18" t="s">
        <v>613</v>
      </c>
    </row>
    <row r="8" spans="2:20">
      <c r="B8" s="18" t="s">
        <v>63</v>
      </c>
      <c r="C8" s="19">
        <v>3</v>
      </c>
      <c r="D8" s="19">
        <v>3</v>
      </c>
      <c r="E8" s="19">
        <v>3</v>
      </c>
      <c r="F8" s="19">
        <v>1</v>
      </c>
      <c r="G8" s="19">
        <v>3</v>
      </c>
      <c r="H8" s="19">
        <v>2</v>
      </c>
      <c r="I8" s="19"/>
      <c r="J8" s="19"/>
      <c r="K8" s="19"/>
      <c r="L8" s="19"/>
      <c r="M8" s="19"/>
      <c r="N8" s="19"/>
      <c r="O8" s="19"/>
      <c r="Q8" s="21"/>
      <c r="R8" s="22" t="s">
        <v>64</v>
      </c>
    </row>
    <row r="9" spans="2:20">
      <c r="B9" s="18" t="s">
        <v>65</v>
      </c>
      <c r="C9" s="19">
        <v>3</v>
      </c>
      <c r="D9" s="19">
        <v>3</v>
      </c>
      <c r="E9" s="19">
        <v>3</v>
      </c>
      <c r="F9" s="19">
        <v>1</v>
      </c>
      <c r="G9" s="19"/>
      <c r="H9" s="19">
        <v>2</v>
      </c>
      <c r="I9" s="19"/>
      <c r="J9" s="19"/>
      <c r="K9" s="19"/>
      <c r="L9" s="19"/>
      <c r="M9" s="19"/>
      <c r="N9" s="19"/>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IFERROR(AVERAGEIF(D6:D10,"&lt;&gt;0"),"")</f>
        <v>3</v>
      </c>
      <c r="D12" s="24">
        <f>IFERROR(AVERAGEIF(E6:E10,"&lt;&gt;0"),"")</f>
        <v>3</v>
      </c>
      <c r="E12" s="24">
        <f t="shared" ref="E12:L12" si="0">IFERROR(AVERAGEIF(E6:E10,"&lt;&gt;0"),"")</f>
        <v>3</v>
      </c>
      <c r="F12" s="24">
        <f t="shared" si="0"/>
        <v>1</v>
      </c>
      <c r="G12" s="24">
        <f t="shared" si="0"/>
        <v>3</v>
      </c>
      <c r="H12" s="24">
        <f t="shared" si="0"/>
        <v>2</v>
      </c>
      <c r="I12" s="24" t="str">
        <f t="shared" si="0"/>
        <v/>
      </c>
      <c r="J12" s="24" t="str">
        <f t="shared" si="0"/>
        <v/>
      </c>
      <c r="K12" s="24" t="str">
        <f t="shared" si="0"/>
        <v/>
      </c>
      <c r="L12" s="24" t="str">
        <f t="shared" si="0"/>
        <v/>
      </c>
      <c r="M12" s="24" t="str">
        <f>IFERROR(AVERAGEIF(M6:M11,"&lt;&gt;0"),"")</f>
        <v/>
      </c>
      <c r="N12" s="24" t="str">
        <f t="shared" ref="N12:O12" si="1">IFERROR(AVERAGEIF(N6:N11,"&lt;&gt;0"),"")</f>
        <v/>
      </c>
      <c r="O12" s="24" t="str">
        <f t="shared" si="1"/>
        <v/>
      </c>
    </row>
    <row r="15" spans="2:20" ht="54.75" customHeight="1">
      <c r="B15" s="141" t="s">
        <v>72</v>
      </c>
      <c r="C15" s="141"/>
      <c r="D15" s="141"/>
      <c r="E15" s="141"/>
      <c r="F15" s="141"/>
      <c r="G15" s="141"/>
      <c r="H15" s="141"/>
      <c r="I15" s="141"/>
      <c r="J15" s="141"/>
      <c r="K15" s="141"/>
      <c r="L15" s="141"/>
      <c r="P15" s="145" t="s">
        <v>221</v>
      </c>
      <c r="Q15" s="145"/>
      <c r="R15" s="145"/>
      <c r="S15" s="145"/>
      <c r="T15" s="145"/>
    </row>
    <row r="16" spans="2:20" ht="70.5" customHeight="1">
      <c r="B16" s="141" t="s">
        <v>74</v>
      </c>
      <c r="C16" s="141"/>
      <c r="D16" s="141"/>
      <c r="E16" s="141"/>
      <c r="F16" s="141"/>
      <c r="G16" s="141"/>
      <c r="H16" s="141"/>
      <c r="I16" s="141"/>
      <c r="J16" s="141"/>
      <c r="K16" s="141"/>
      <c r="L16" s="141"/>
      <c r="P16" s="146" t="s">
        <v>222</v>
      </c>
      <c r="Q16" s="146"/>
      <c r="R16" s="146"/>
      <c r="S16" s="146"/>
      <c r="T16" s="146"/>
    </row>
    <row r="17" spans="2:12" ht="54.7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6:L16"/>
    <mergeCell ref="P16:T16"/>
    <mergeCell ref="B17:L17"/>
    <mergeCell ref="B15:L15"/>
    <mergeCell ref="B2:O2"/>
    <mergeCell ref="B3:O3"/>
    <mergeCell ref="P15:T15"/>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dimension ref="B2:N13"/>
  <sheetViews>
    <sheetView workbookViewId="0">
      <selection activeCell="B2" sqref="B2:N12"/>
    </sheetView>
  </sheetViews>
  <sheetFormatPr defaultRowHeight="15"/>
  <cols>
    <col min="3" max="3" width="57.8554687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27" customHeight="1">
      <c r="B5" s="149" t="s">
        <v>223</v>
      </c>
      <c r="C5" s="149"/>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44.25" customHeight="1">
      <c r="B8" s="35">
        <v>1</v>
      </c>
      <c r="C8" s="29" t="s">
        <v>224</v>
      </c>
      <c r="F8" s="141"/>
      <c r="G8" s="141"/>
      <c r="H8" s="141"/>
      <c r="I8" s="141"/>
      <c r="J8" s="141"/>
      <c r="K8" s="141"/>
      <c r="L8" s="141"/>
      <c r="M8" s="141"/>
      <c r="N8" s="141"/>
    </row>
    <row r="9" spans="2:14" ht="34.5" customHeight="1">
      <c r="B9" s="35">
        <v>2</v>
      </c>
      <c r="C9" s="29" t="s">
        <v>225</v>
      </c>
    </row>
    <row r="10" spans="2:14" ht="37.5" customHeight="1">
      <c r="B10" s="35">
        <v>3</v>
      </c>
      <c r="C10" s="29" t="s">
        <v>226</v>
      </c>
    </row>
    <row r="11" spans="2:14" ht="30.75" customHeight="1">
      <c r="B11" s="35">
        <v>4</v>
      </c>
      <c r="C11" s="29" t="s">
        <v>227</v>
      </c>
    </row>
    <row r="12" spans="2:14" ht="18" customHeight="1"/>
    <row r="13" spans="2:14" ht="17.25" customHeight="1"/>
  </sheetData>
  <mergeCells count="3">
    <mergeCell ref="B2:C2"/>
    <mergeCell ref="F2:N8"/>
    <mergeCell ref="B5:C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B2:N13"/>
  <sheetViews>
    <sheetView topLeftCell="A7" workbookViewId="0">
      <selection activeCell="B7" sqref="B7:C13"/>
    </sheetView>
  </sheetViews>
  <sheetFormatPr defaultRowHeight="15"/>
  <cols>
    <col min="3" max="3" width="46.1406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43</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59.25" customHeight="1">
      <c r="B8" s="35">
        <v>1</v>
      </c>
      <c r="C8" s="29" t="s">
        <v>607</v>
      </c>
      <c r="F8" s="141"/>
      <c r="G8" s="141"/>
      <c r="H8" s="141"/>
      <c r="I8" s="141"/>
      <c r="J8" s="141"/>
      <c r="K8" s="141"/>
      <c r="L8" s="141"/>
      <c r="M8" s="141"/>
      <c r="N8" s="141"/>
    </row>
    <row r="9" spans="2:14" ht="51" customHeight="1">
      <c r="B9" s="35">
        <v>2</v>
      </c>
      <c r="C9" s="29" t="s">
        <v>608</v>
      </c>
    </row>
    <row r="10" spans="2:14" ht="50.25" customHeight="1">
      <c r="B10" s="35">
        <v>3</v>
      </c>
      <c r="C10" s="28" t="s">
        <v>609</v>
      </c>
    </row>
    <row r="11" spans="2:14" ht="74.25" customHeight="1">
      <c r="B11" s="35">
        <v>4</v>
      </c>
      <c r="C11" s="29" t="s">
        <v>610</v>
      </c>
    </row>
    <row r="12" spans="2:14" ht="49.5">
      <c r="B12" s="35">
        <v>5</v>
      </c>
      <c r="C12" s="29" t="s">
        <v>611</v>
      </c>
    </row>
    <row r="13" spans="2:14" ht="115.5">
      <c r="B13" s="35">
        <v>6</v>
      </c>
      <c r="C13" s="29" t="s">
        <v>612</v>
      </c>
    </row>
  </sheetData>
  <mergeCells count="3">
    <mergeCell ref="B2:C2"/>
    <mergeCell ref="B5:C5"/>
    <mergeCell ref="F2:N8"/>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dimension ref="B2:T18"/>
  <sheetViews>
    <sheetView topLeftCell="A3" workbookViewId="0">
      <selection activeCell="C12" sqref="C12:O12"/>
    </sheetView>
  </sheetViews>
  <sheetFormatPr defaultRowHeight="15"/>
  <cols>
    <col min="18" max="18" width="18.7109375" customWidth="1"/>
  </cols>
  <sheetData>
    <row r="2" spans="2:20" ht="25.5">
      <c r="B2" s="143" t="s">
        <v>44</v>
      </c>
      <c r="C2" s="143"/>
      <c r="D2" s="143"/>
      <c r="E2" s="143"/>
      <c r="F2" s="143"/>
      <c r="G2" s="143"/>
      <c r="H2" s="143"/>
      <c r="I2" s="143"/>
      <c r="J2" s="143"/>
      <c r="K2" s="143"/>
      <c r="L2" s="143"/>
      <c r="M2" s="143"/>
      <c r="N2" s="143"/>
      <c r="O2" s="143"/>
      <c r="S2" s="48"/>
      <c r="T2" s="48"/>
    </row>
    <row r="3" spans="2:20" ht="18.75">
      <c r="B3" s="144" t="s">
        <v>223</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2</v>
      </c>
      <c r="E6" s="19">
        <v>1</v>
      </c>
      <c r="F6" s="19">
        <v>1</v>
      </c>
      <c r="G6" s="19"/>
      <c r="H6" s="19"/>
      <c r="I6" s="19"/>
      <c r="J6" s="19"/>
      <c r="K6" s="19"/>
      <c r="L6" s="19"/>
      <c r="M6" s="19"/>
      <c r="N6" s="19"/>
      <c r="O6" s="19"/>
      <c r="S6" s="20"/>
    </row>
    <row r="7" spans="2:20">
      <c r="B7" s="18" t="s">
        <v>60</v>
      </c>
      <c r="C7" s="19">
        <v>3</v>
      </c>
      <c r="D7" s="19">
        <v>2</v>
      </c>
      <c r="E7" s="19">
        <v>1</v>
      </c>
      <c r="F7" s="19">
        <v>1</v>
      </c>
      <c r="G7" s="19"/>
      <c r="H7" s="19"/>
      <c r="I7" s="19"/>
      <c r="J7" s="19"/>
      <c r="K7" s="19"/>
      <c r="L7" s="19"/>
      <c r="M7" s="19"/>
      <c r="N7" s="19"/>
      <c r="O7" s="19"/>
      <c r="Q7" s="18" t="s">
        <v>61</v>
      </c>
      <c r="R7" s="18" t="s">
        <v>613</v>
      </c>
    </row>
    <row r="8" spans="2:20">
      <c r="B8" s="18" t="s">
        <v>63</v>
      </c>
      <c r="C8" s="19">
        <v>3</v>
      </c>
      <c r="D8" s="19"/>
      <c r="E8" s="19">
        <v>1</v>
      </c>
      <c r="F8" s="19">
        <v>3</v>
      </c>
      <c r="G8" s="19"/>
      <c r="H8" s="19"/>
      <c r="I8" s="19"/>
      <c r="J8" s="19">
        <v>2</v>
      </c>
      <c r="K8" s="19">
        <v>2</v>
      </c>
      <c r="L8" s="19"/>
      <c r="M8" s="19"/>
      <c r="N8" s="19"/>
      <c r="O8" s="19"/>
      <c r="Q8" s="21"/>
      <c r="R8" s="22" t="s">
        <v>64</v>
      </c>
    </row>
    <row r="9" spans="2:20">
      <c r="B9" s="18" t="s">
        <v>65</v>
      </c>
      <c r="C9" s="19">
        <v>3</v>
      </c>
      <c r="D9" s="19">
        <v>2</v>
      </c>
      <c r="E9" s="19">
        <v>2</v>
      </c>
      <c r="F9" s="19">
        <v>3</v>
      </c>
      <c r="G9" s="19">
        <v>2</v>
      </c>
      <c r="H9" s="19"/>
      <c r="I9" s="19"/>
      <c r="J9" s="19">
        <v>2</v>
      </c>
      <c r="K9" s="19">
        <v>2</v>
      </c>
      <c r="L9" s="19">
        <v>2</v>
      </c>
      <c r="M9" s="19"/>
      <c r="N9" s="19"/>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2</v>
      </c>
      <c r="E12" s="24">
        <f t="shared" si="0"/>
        <v>1.25</v>
      </c>
      <c r="F12" s="24">
        <f t="shared" si="0"/>
        <v>2</v>
      </c>
      <c r="G12" s="24">
        <f t="shared" si="0"/>
        <v>2</v>
      </c>
      <c r="H12" s="24" t="str">
        <f t="shared" si="0"/>
        <v/>
      </c>
      <c r="I12" s="24" t="str">
        <f t="shared" si="0"/>
        <v/>
      </c>
      <c r="J12" s="24">
        <f t="shared" si="0"/>
        <v>2</v>
      </c>
      <c r="K12" s="24">
        <f t="shared" si="0"/>
        <v>2</v>
      </c>
      <c r="L12" s="24">
        <f t="shared" si="0"/>
        <v>2</v>
      </c>
      <c r="M12" s="24" t="str">
        <f t="shared" si="0"/>
        <v/>
      </c>
      <c r="N12" s="24" t="str">
        <f t="shared" si="0"/>
        <v/>
      </c>
      <c r="O12" s="24" t="str">
        <f t="shared" si="0"/>
        <v/>
      </c>
    </row>
    <row r="15" spans="2:20" ht="61.5" customHeight="1">
      <c r="B15" s="141" t="s">
        <v>72</v>
      </c>
      <c r="C15" s="141"/>
      <c r="D15" s="141"/>
      <c r="E15" s="141"/>
      <c r="F15" s="141"/>
      <c r="G15" s="141"/>
      <c r="H15" s="141"/>
      <c r="I15" s="141"/>
      <c r="J15" s="141"/>
      <c r="K15" s="141"/>
      <c r="L15" s="141"/>
      <c r="P15" s="145" t="s">
        <v>221</v>
      </c>
      <c r="Q15" s="145"/>
      <c r="R15" s="145"/>
      <c r="S15" s="145"/>
      <c r="T15" s="145"/>
    </row>
    <row r="16" spans="2:20" ht="72" customHeight="1">
      <c r="B16" s="141" t="s">
        <v>74</v>
      </c>
      <c r="C16" s="141"/>
      <c r="D16" s="141"/>
      <c r="E16" s="141"/>
      <c r="F16" s="141"/>
      <c r="G16" s="141"/>
      <c r="H16" s="141"/>
      <c r="I16" s="141"/>
      <c r="J16" s="141"/>
      <c r="K16" s="141"/>
      <c r="L16" s="141"/>
      <c r="P16" s="146" t="s">
        <v>222</v>
      </c>
      <c r="Q16" s="146"/>
      <c r="R16" s="146"/>
      <c r="S16" s="146"/>
      <c r="T16" s="146"/>
    </row>
    <row r="17" spans="2:12" ht="49.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dimension ref="B2:N11"/>
  <sheetViews>
    <sheetView workbookViewId="0">
      <selection activeCell="D15" sqref="D15"/>
    </sheetView>
  </sheetViews>
  <sheetFormatPr defaultRowHeight="15"/>
  <cols>
    <col min="3" max="3" width="50.710937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43.5" customHeight="1">
      <c r="B5" s="149" t="s">
        <v>228</v>
      </c>
      <c r="C5" s="149"/>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42" customHeight="1">
      <c r="B8" s="35">
        <v>1</v>
      </c>
      <c r="C8" s="13" t="s">
        <v>229</v>
      </c>
      <c r="F8" s="141"/>
      <c r="G8" s="141"/>
      <c r="H8" s="141"/>
      <c r="I8" s="141"/>
      <c r="J8" s="141"/>
      <c r="K8" s="141"/>
      <c r="L8" s="141"/>
      <c r="M8" s="141"/>
      <c r="N8" s="141"/>
    </row>
    <row r="9" spans="2:14" ht="42.75" customHeight="1">
      <c r="B9" s="35">
        <v>2</v>
      </c>
      <c r="C9" s="13" t="s">
        <v>230</v>
      </c>
    </row>
    <row r="10" spans="2:14" ht="47.25" customHeight="1">
      <c r="B10" s="35">
        <v>3</v>
      </c>
      <c r="C10" s="13" t="s">
        <v>231</v>
      </c>
    </row>
    <row r="11" spans="2:14" ht="45" customHeight="1">
      <c r="B11" s="35">
        <v>4</v>
      </c>
      <c r="C11" s="13" t="s">
        <v>232</v>
      </c>
    </row>
  </sheetData>
  <mergeCells count="3">
    <mergeCell ref="B2:C2"/>
    <mergeCell ref="F2:N8"/>
    <mergeCell ref="B5:C5"/>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dimension ref="B2:T18"/>
  <sheetViews>
    <sheetView topLeftCell="A4" workbookViewId="0">
      <selection activeCell="R7" sqref="R7"/>
    </sheetView>
  </sheetViews>
  <sheetFormatPr defaultRowHeight="15"/>
  <cols>
    <col min="18" max="18" width="18.42578125" customWidth="1"/>
  </cols>
  <sheetData>
    <row r="2" spans="2:20" ht="25.5">
      <c r="B2" s="143" t="s">
        <v>44</v>
      </c>
      <c r="C2" s="143"/>
      <c r="D2" s="143"/>
      <c r="E2" s="143"/>
      <c r="F2" s="143"/>
      <c r="G2" s="143"/>
      <c r="H2" s="143"/>
      <c r="I2" s="143"/>
      <c r="J2" s="143"/>
      <c r="K2" s="143"/>
      <c r="L2" s="143"/>
      <c r="M2" s="143"/>
      <c r="N2" s="143"/>
      <c r="O2" s="143"/>
      <c r="S2" s="48"/>
      <c r="T2" s="48"/>
    </row>
    <row r="3" spans="2:20" ht="18.75">
      <c r="B3" s="144" t="s">
        <v>233</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2</v>
      </c>
      <c r="E6" s="19">
        <v>1</v>
      </c>
      <c r="F6" s="19">
        <v>2</v>
      </c>
      <c r="G6" s="19"/>
      <c r="H6" s="19"/>
      <c r="I6" s="19"/>
      <c r="J6" s="19"/>
      <c r="K6" s="19"/>
      <c r="L6" s="19"/>
      <c r="M6" s="19"/>
      <c r="N6" s="19"/>
      <c r="O6" s="19"/>
      <c r="S6" s="20"/>
    </row>
    <row r="7" spans="2:20">
      <c r="B7" s="18" t="s">
        <v>60</v>
      </c>
      <c r="C7" s="19">
        <v>3</v>
      </c>
      <c r="D7" s="19">
        <v>1</v>
      </c>
      <c r="E7" s="19">
        <v>2</v>
      </c>
      <c r="F7" s="19">
        <v>2</v>
      </c>
      <c r="G7" s="19">
        <v>2</v>
      </c>
      <c r="H7" s="19"/>
      <c r="I7" s="19"/>
      <c r="J7" s="19"/>
      <c r="K7" s="19">
        <v>2</v>
      </c>
      <c r="L7" s="19">
        <v>3</v>
      </c>
      <c r="M7" s="19"/>
      <c r="N7" s="19"/>
      <c r="O7" s="19"/>
      <c r="Q7" s="18" t="s">
        <v>61</v>
      </c>
      <c r="R7" s="18" t="s">
        <v>613</v>
      </c>
    </row>
    <row r="8" spans="2:20">
      <c r="B8" s="18" t="s">
        <v>63</v>
      </c>
      <c r="C8" s="19">
        <v>3</v>
      </c>
      <c r="D8" s="19">
        <v>2</v>
      </c>
      <c r="E8" s="19">
        <v>3</v>
      </c>
      <c r="F8" s="19">
        <v>2</v>
      </c>
      <c r="G8" s="19">
        <v>2</v>
      </c>
      <c r="H8" s="19"/>
      <c r="I8" s="19"/>
      <c r="J8" s="19"/>
      <c r="K8" s="19">
        <v>2</v>
      </c>
      <c r="L8" s="19">
        <v>3</v>
      </c>
      <c r="M8" s="19"/>
      <c r="N8" s="19"/>
      <c r="O8" s="19"/>
      <c r="Q8" s="21"/>
      <c r="R8" s="22" t="s">
        <v>64</v>
      </c>
    </row>
    <row r="9" spans="2:20">
      <c r="B9" s="18" t="s">
        <v>65</v>
      </c>
      <c r="C9" s="19">
        <v>3</v>
      </c>
      <c r="D9" s="19">
        <v>2</v>
      </c>
      <c r="E9" s="19">
        <v>3</v>
      </c>
      <c r="F9" s="19">
        <v>2</v>
      </c>
      <c r="G9" s="19">
        <v>2</v>
      </c>
      <c r="H9" s="19"/>
      <c r="I9" s="19"/>
      <c r="J9" s="19"/>
      <c r="K9" s="19">
        <v>2</v>
      </c>
      <c r="L9" s="19">
        <v>3</v>
      </c>
      <c r="M9" s="19"/>
      <c r="N9" s="19"/>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1.75</v>
      </c>
      <c r="E12" s="24">
        <f t="shared" si="0"/>
        <v>2.25</v>
      </c>
      <c r="F12" s="24">
        <f t="shared" si="0"/>
        <v>2</v>
      </c>
      <c r="G12" s="24">
        <f t="shared" si="0"/>
        <v>2</v>
      </c>
      <c r="H12" s="24" t="str">
        <f t="shared" si="0"/>
        <v/>
      </c>
      <c r="I12" s="24" t="str">
        <f t="shared" si="0"/>
        <v/>
      </c>
      <c r="J12" s="24" t="str">
        <f t="shared" si="0"/>
        <v/>
      </c>
      <c r="K12" s="24">
        <f t="shared" si="0"/>
        <v>2</v>
      </c>
      <c r="L12" s="24">
        <f t="shared" si="0"/>
        <v>3</v>
      </c>
      <c r="M12" s="24" t="str">
        <f t="shared" si="0"/>
        <v/>
      </c>
      <c r="N12" s="24" t="str">
        <f t="shared" si="0"/>
        <v/>
      </c>
      <c r="O12" s="24" t="str">
        <f t="shared" si="0"/>
        <v/>
      </c>
    </row>
    <row r="15" spans="2:20" ht="19.5">
      <c r="B15" s="141" t="s">
        <v>72</v>
      </c>
      <c r="C15" s="141"/>
      <c r="D15" s="141"/>
      <c r="E15" s="141"/>
      <c r="F15" s="141"/>
      <c r="G15" s="141"/>
      <c r="H15" s="141"/>
      <c r="I15" s="141"/>
      <c r="J15" s="141"/>
      <c r="K15" s="141"/>
      <c r="L15" s="141"/>
      <c r="P15" s="145" t="s">
        <v>221</v>
      </c>
      <c r="Q15" s="145"/>
      <c r="R15" s="145"/>
      <c r="S15" s="145"/>
      <c r="T15" s="145"/>
    </row>
    <row r="16" spans="2:20" ht="16.5">
      <c r="B16" s="141" t="s">
        <v>74</v>
      </c>
      <c r="C16" s="141"/>
      <c r="D16" s="141"/>
      <c r="E16" s="141"/>
      <c r="F16" s="141"/>
      <c r="G16" s="141"/>
      <c r="H16" s="141"/>
      <c r="I16" s="141"/>
      <c r="J16" s="141"/>
      <c r="K16" s="141"/>
      <c r="L16" s="141"/>
      <c r="P16" s="146" t="s">
        <v>222</v>
      </c>
      <c r="Q16" s="146"/>
      <c r="R16" s="146"/>
      <c r="S16" s="146"/>
      <c r="T16" s="146"/>
    </row>
    <row r="17" spans="2:12" ht="15.75">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dimension ref="B2:N15"/>
  <sheetViews>
    <sheetView workbookViewId="0">
      <selection activeCell="B5" sqref="B5:C5"/>
    </sheetView>
  </sheetViews>
  <sheetFormatPr defaultRowHeight="15"/>
  <cols>
    <col min="3" max="3" width="62.8554687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35.25" customHeight="1">
      <c r="B5" s="149" t="s">
        <v>234</v>
      </c>
      <c r="C5" s="149"/>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46.5" customHeight="1">
      <c r="B8" s="36">
        <v>1</v>
      </c>
      <c r="C8" s="29" t="s">
        <v>235</v>
      </c>
      <c r="F8" s="141"/>
      <c r="G8" s="141"/>
      <c r="H8" s="141"/>
      <c r="I8" s="141"/>
      <c r="J8" s="141"/>
      <c r="K8" s="141"/>
      <c r="L8" s="141"/>
      <c r="M8" s="141"/>
      <c r="N8" s="141"/>
    </row>
    <row r="9" spans="2:14" ht="32.25" customHeight="1">
      <c r="B9" s="36">
        <v>2</v>
      </c>
      <c r="C9" s="29" t="s">
        <v>236</v>
      </c>
    </row>
    <row r="10" spans="2:14" ht="41.25" customHeight="1">
      <c r="B10" s="36">
        <v>3</v>
      </c>
      <c r="C10" s="29" t="s">
        <v>237</v>
      </c>
    </row>
    <row r="11" spans="2:14" ht="30.75" customHeight="1">
      <c r="B11" s="35">
        <v>4</v>
      </c>
      <c r="C11" s="29" t="s">
        <v>238</v>
      </c>
    </row>
    <row r="12" spans="2:14" ht="40.5" customHeight="1">
      <c r="B12" s="35">
        <v>5</v>
      </c>
      <c r="C12" s="29" t="s">
        <v>239</v>
      </c>
    </row>
    <row r="13" spans="2:14" ht="42" customHeight="1">
      <c r="B13" s="35">
        <v>6</v>
      </c>
      <c r="C13" s="28" t="s">
        <v>240</v>
      </c>
    </row>
    <row r="15" spans="2:14">
      <c r="E15" s="37"/>
    </row>
  </sheetData>
  <mergeCells count="3">
    <mergeCell ref="B2:C2"/>
    <mergeCell ref="F2:N8"/>
    <mergeCell ref="B5:C5"/>
  </mergeCell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42578125" customWidth="1"/>
  </cols>
  <sheetData>
    <row r="2" spans="2:20" ht="25.5">
      <c r="B2" s="143" t="s">
        <v>44</v>
      </c>
      <c r="C2" s="143"/>
      <c r="D2" s="143"/>
      <c r="E2" s="143"/>
      <c r="F2" s="143"/>
      <c r="G2" s="143"/>
      <c r="H2" s="143"/>
      <c r="I2" s="143"/>
      <c r="J2" s="143"/>
      <c r="K2" s="143"/>
      <c r="L2" s="143"/>
      <c r="M2" s="143"/>
      <c r="N2" s="143"/>
      <c r="O2" s="143"/>
      <c r="S2" s="48"/>
      <c r="T2" s="48"/>
    </row>
    <row r="3" spans="2:20" ht="18.75">
      <c r="B3" s="144" t="s">
        <v>83</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2</v>
      </c>
      <c r="E6" s="19">
        <v>1</v>
      </c>
      <c r="F6" s="19">
        <v>1</v>
      </c>
      <c r="G6" s="19">
        <v>1</v>
      </c>
      <c r="H6" s="19">
        <v>2</v>
      </c>
      <c r="I6" s="19"/>
      <c r="J6" s="19"/>
      <c r="K6" s="19"/>
      <c r="L6" s="19"/>
      <c r="M6" s="19"/>
      <c r="N6" s="19"/>
      <c r="O6" s="19"/>
      <c r="S6" s="20"/>
    </row>
    <row r="7" spans="2:20">
      <c r="B7" s="18" t="s">
        <v>60</v>
      </c>
      <c r="C7" s="19">
        <v>2</v>
      </c>
      <c r="D7" s="19">
        <v>1</v>
      </c>
      <c r="E7" s="19">
        <v>1</v>
      </c>
      <c r="F7" s="19">
        <v>1</v>
      </c>
      <c r="G7" s="19">
        <v>2</v>
      </c>
      <c r="H7" s="19">
        <v>3</v>
      </c>
      <c r="I7" s="19"/>
      <c r="J7" s="19"/>
      <c r="K7" s="19"/>
      <c r="L7" s="19"/>
      <c r="M7" s="19"/>
      <c r="N7" s="19"/>
      <c r="O7" s="19"/>
      <c r="Q7" s="18" t="s">
        <v>61</v>
      </c>
      <c r="R7" s="18" t="s">
        <v>613</v>
      </c>
    </row>
    <row r="8" spans="2:20">
      <c r="B8" s="18" t="s">
        <v>63</v>
      </c>
      <c r="C8" s="19">
        <v>2</v>
      </c>
      <c r="D8" s="19">
        <v>2</v>
      </c>
      <c r="E8" s="19">
        <v>2</v>
      </c>
      <c r="F8" s="19">
        <v>2</v>
      </c>
      <c r="G8" s="19">
        <v>2</v>
      </c>
      <c r="H8" s="19">
        <v>3</v>
      </c>
      <c r="I8" s="19"/>
      <c r="J8" s="19"/>
      <c r="K8" s="19">
        <v>2</v>
      </c>
      <c r="L8" s="19"/>
      <c r="M8" s="19"/>
      <c r="N8" s="19"/>
      <c r="O8" s="19"/>
      <c r="Q8" s="21"/>
      <c r="R8" s="22" t="s">
        <v>64</v>
      </c>
    </row>
    <row r="9" spans="2:20">
      <c r="B9" s="18" t="s">
        <v>65</v>
      </c>
      <c r="C9" s="19">
        <v>2</v>
      </c>
      <c r="D9" s="19">
        <v>2</v>
      </c>
      <c r="E9" s="19">
        <v>2</v>
      </c>
      <c r="F9" s="19">
        <v>1</v>
      </c>
      <c r="G9" s="19">
        <v>2</v>
      </c>
      <c r="H9" s="19">
        <v>3</v>
      </c>
      <c r="I9" s="19"/>
      <c r="J9" s="19"/>
      <c r="K9" s="19"/>
      <c r="L9" s="19"/>
      <c r="M9" s="19"/>
      <c r="N9" s="19"/>
      <c r="O9" s="19"/>
      <c r="Q9" s="21">
        <v>1</v>
      </c>
      <c r="R9" s="22" t="s">
        <v>66</v>
      </c>
    </row>
    <row r="10" spans="2:20">
      <c r="B10" s="18" t="s">
        <v>67</v>
      </c>
      <c r="C10" s="19">
        <v>2</v>
      </c>
      <c r="D10" s="19">
        <v>3</v>
      </c>
      <c r="E10" s="19">
        <v>2</v>
      </c>
      <c r="F10" s="19">
        <v>2</v>
      </c>
      <c r="G10" s="19">
        <v>2</v>
      </c>
      <c r="H10" s="19">
        <v>3</v>
      </c>
      <c r="I10" s="19"/>
      <c r="J10" s="19"/>
      <c r="K10" s="19">
        <v>2</v>
      </c>
      <c r="L10" s="19"/>
      <c r="M10" s="19"/>
      <c r="N10" s="19"/>
      <c r="O10" s="19"/>
      <c r="Q10" s="21">
        <v>2</v>
      </c>
      <c r="R10" s="22" t="s">
        <v>68</v>
      </c>
    </row>
    <row r="11" spans="2:20">
      <c r="B11" s="18" t="s">
        <v>69</v>
      </c>
      <c r="C11" s="19">
        <v>2</v>
      </c>
      <c r="D11" s="19">
        <v>3</v>
      </c>
      <c r="E11" s="19">
        <v>2</v>
      </c>
      <c r="F11" s="19">
        <v>2</v>
      </c>
      <c r="G11" s="19">
        <v>2</v>
      </c>
      <c r="H11" s="19">
        <v>3</v>
      </c>
      <c r="I11" s="19"/>
      <c r="J11" s="19"/>
      <c r="K11" s="19"/>
      <c r="L11" s="19">
        <v>3</v>
      </c>
      <c r="M11" s="19"/>
      <c r="N11" s="19"/>
      <c r="O11" s="19"/>
      <c r="Q11" s="21">
        <v>3</v>
      </c>
      <c r="R11" s="22" t="s">
        <v>70</v>
      </c>
    </row>
    <row r="12" spans="2:20" ht="15.75">
      <c r="B12" s="23" t="s">
        <v>71</v>
      </c>
      <c r="C12" s="24">
        <f>IFERROR(AVERAGEIF(C6:C11,"&lt;&gt;0"),"")</f>
        <v>2.1666666666666665</v>
      </c>
      <c r="D12" s="24">
        <f t="shared" ref="D12:O12" si="0">IFERROR(AVERAGEIF(D6:D11,"&lt;&gt;0"),"")</f>
        <v>2.1666666666666665</v>
      </c>
      <c r="E12" s="24">
        <f t="shared" si="0"/>
        <v>1.6666666666666667</v>
      </c>
      <c r="F12" s="24">
        <f t="shared" si="0"/>
        <v>1.5</v>
      </c>
      <c r="G12" s="24">
        <f t="shared" si="0"/>
        <v>1.8333333333333333</v>
      </c>
      <c r="H12" s="24">
        <f t="shared" si="0"/>
        <v>2.8333333333333335</v>
      </c>
      <c r="I12" s="24" t="str">
        <f t="shared" si="0"/>
        <v/>
      </c>
      <c r="J12" s="24" t="str">
        <f t="shared" si="0"/>
        <v/>
      </c>
      <c r="K12" s="24">
        <f t="shared" si="0"/>
        <v>2</v>
      </c>
      <c r="L12" s="24">
        <f t="shared" si="0"/>
        <v>3</v>
      </c>
      <c r="M12" s="24" t="str">
        <f t="shared" si="0"/>
        <v/>
      </c>
      <c r="N12" s="24" t="str">
        <f t="shared" si="0"/>
        <v/>
      </c>
      <c r="O12" s="24" t="str">
        <f t="shared" si="0"/>
        <v/>
      </c>
    </row>
    <row r="15" spans="2:20" ht="54" customHeight="1">
      <c r="B15" s="141" t="s">
        <v>72</v>
      </c>
      <c r="C15" s="141"/>
      <c r="D15" s="141"/>
      <c r="E15" s="141"/>
      <c r="F15" s="141"/>
      <c r="G15" s="141"/>
      <c r="H15" s="141"/>
      <c r="I15" s="141"/>
      <c r="J15" s="141"/>
      <c r="K15" s="141"/>
      <c r="L15" s="141"/>
      <c r="P15" s="145" t="s">
        <v>221</v>
      </c>
      <c r="Q15" s="145"/>
      <c r="R15" s="145"/>
      <c r="S15" s="145"/>
      <c r="T15" s="145"/>
    </row>
    <row r="16" spans="2:20" ht="69" customHeight="1">
      <c r="B16" s="141" t="s">
        <v>74</v>
      </c>
      <c r="C16" s="141"/>
      <c r="D16" s="141"/>
      <c r="E16" s="141"/>
      <c r="F16" s="141"/>
      <c r="G16" s="141"/>
      <c r="H16" s="141"/>
      <c r="I16" s="141"/>
      <c r="J16" s="141"/>
      <c r="K16" s="141"/>
      <c r="L16" s="141"/>
      <c r="P16" s="146" t="s">
        <v>222</v>
      </c>
      <c r="Q16" s="146"/>
      <c r="R16" s="146"/>
      <c r="S16" s="146"/>
      <c r="T16" s="146"/>
    </row>
    <row r="17" spans="2:12" ht="51.7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2">
    <dataValidation type="list" allowBlank="1" showInputMessage="1" showErrorMessage="1" sqref="C6:L11">
      <formula1>$P$9:$P$12</formula1>
    </dataValidation>
    <dataValidation type="list" allowBlank="1" showInputMessage="1" showErrorMessage="1" sqref="M6:O11">
      <formula1>$Q$8:$Q$11</formula1>
    </dataValidation>
  </dataValidation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dimension ref="B2:N15"/>
  <sheetViews>
    <sheetView workbookViewId="0">
      <selection activeCell="C13" sqref="C13"/>
    </sheetView>
  </sheetViews>
  <sheetFormatPr defaultRowHeight="15"/>
  <cols>
    <col min="3" max="3" width="57.710937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9" t="s">
        <v>241</v>
      </c>
      <c r="C5" s="149"/>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50.25" customHeight="1">
      <c r="B8" s="36">
        <v>1</v>
      </c>
      <c r="C8" s="29" t="s">
        <v>242</v>
      </c>
      <c r="F8" s="141"/>
      <c r="G8" s="141"/>
      <c r="H8" s="141"/>
      <c r="I8" s="141"/>
      <c r="J8" s="141"/>
      <c r="K8" s="141"/>
      <c r="L8" s="141"/>
      <c r="M8" s="141"/>
      <c r="N8" s="141"/>
    </row>
    <row r="9" spans="2:14" ht="48" customHeight="1">
      <c r="B9" s="36">
        <v>2</v>
      </c>
      <c r="C9" s="29" t="s">
        <v>243</v>
      </c>
    </row>
    <row r="10" spans="2:14" ht="72" customHeight="1">
      <c r="B10" s="36">
        <v>3</v>
      </c>
      <c r="C10" s="29" t="s">
        <v>244</v>
      </c>
    </row>
    <row r="11" spans="2:14" ht="37.5" customHeight="1">
      <c r="B11" s="35">
        <v>4</v>
      </c>
      <c r="C11" s="29" t="s">
        <v>245</v>
      </c>
    </row>
    <row r="12" spans="2:14" ht="33" customHeight="1">
      <c r="B12" s="35">
        <v>5</v>
      </c>
      <c r="C12" s="29" t="s">
        <v>246</v>
      </c>
    </row>
    <row r="13" spans="2:14" ht="39" customHeight="1">
      <c r="B13" s="35">
        <v>6</v>
      </c>
      <c r="C13" s="28" t="s">
        <v>247</v>
      </c>
    </row>
    <row r="15" spans="2:14">
      <c r="E15" s="37"/>
    </row>
  </sheetData>
  <mergeCells count="3">
    <mergeCell ref="B2:C2"/>
    <mergeCell ref="F2:N8"/>
    <mergeCell ref="B5:C5"/>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dimension ref="B2:T18"/>
  <sheetViews>
    <sheetView topLeftCell="A3" workbookViewId="0">
      <selection activeCell="C12" sqref="C12:O12"/>
    </sheetView>
  </sheetViews>
  <sheetFormatPr defaultRowHeight="15"/>
  <cols>
    <col min="18" max="18" width="18.140625" customWidth="1"/>
  </cols>
  <sheetData>
    <row r="2" spans="2:20" ht="25.5">
      <c r="B2" s="143" t="s">
        <v>44</v>
      </c>
      <c r="C2" s="143"/>
      <c r="D2" s="143"/>
      <c r="E2" s="143"/>
      <c r="F2" s="143"/>
      <c r="G2" s="143"/>
      <c r="H2" s="143"/>
      <c r="I2" s="143"/>
      <c r="J2" s="143"/>
      <c r="K2" s="143"/>
      <c r="L2" s="143"/>
      <c r="M2" s="143"/>
      <c r="N2" s="143"/>
      <c r="O2" s="143"/>
      <c r="S2" s="48"/>
      <c r="T2" s="48"/>
    </row>
    <row r="3" spans="2:20" ht="18.75">
      <c r="B3" s="144" t="s">
        <v>241</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3</v>
      </c>
      <c r="E6" s="19">
        <v>3</v>
      </c>
      <c r="F6" s="19">
        <v>1</v>
      </c>
      <c r="G6" s="19">
        <v>2</v>
      </c>
      <c r="H6" s="19">
        <v>2</v>
      </c>
      <c r="I6" s="19">
        <v>3</v>
      </c>
      <c r="J6" s="19"/>
      <c r="K6" s="19"/>
      <c r="L6" s="19">
        <v>2</v>
      </c>
      <c r="M6" s="19"/>
      <c r="N6" s="19"/>
      <c r="O6" s="19"/>
      <c r="S6" s="20"/>
    </row>
    <row r="7" spans="2:20">
      <c r="B7" s="18" t="s">
        <v>60</v>
      </c>
      <c r="C7" s="19">
        <v>3</v>
      </c>
      <c r="D7" s="19">
        <v>3</v>
      </c>
      <c r="E7" s="19">
        <v>2</v>
      </c>
      <c r="F7" s="19">
        <v>1</v>
      </c>
      <c r="G7" s="19">
        <v>2</v>
      </c>
      <c r="H7" s="19">
        <v>2</v>
      </c>
      <c r="I7" s="19">
        <v>3</v>
      </c>
      <c r="J7" s="19"/>
      <c r="K7" s="19"/>
      <c r="L7" s="19">
        <v>2</v>
      </c>
      <c r="M7" s="19"/>
      <c r="N7" s="19"/>
      <c r="O7" s="19"/>
      <c r="Q7" s="18" t="s">
        <v>61</v>
      </c>
      <c r="R7" s="18" t="s">
        <v>613</v>
      </c>
    </row>
    <row r="8" spans="2:20">
      <c r="B8" s="18" t="s">
        <v>63</v>
      </c>
      <c r="C8" s="19">
        <v>3</v>
      </c>
      <c r="D8" s="19">
        <v>3</v>
      </c>
      <c r="E8" s="19">
        <v>3</v>
      </c>
      <c r="F8" s="19">
        <v>1</v>
      </c>
      <c r="G8" s="19">
        <v>2</v>
      </c>
      <c r="H8" s="19">
        <v>2</v>
      </c>
      <c r="I8" s="19">
        <v>3</v>
      </c>
      <c r="J8" s="19"/>
      <c r="K8" s="19"/>
      <c r="L8" s="19">
        <v>3</v>
      </c>
      <c r="M8" s="19"/>
      <c r="N8" s="19"/>
      <c r="O8" s="19"/>
      <c r="Q8" s="21"/>
      <c r="R8" s="22" t="s">
        <v>64</v>
      </c>
    </row>
    <row r="9" spans="2:20">
      <c r="B9" s="18" t="s">
        <v>65</v>
      </c>
      <c r="C9" s="19">
        <v>3</v>
      </c>
      <c r="D9" s="19">
        <v>3</v>
      </c>
      <c r="E9" s="19">
        <v>2</v>
      </c>
      <c r="F9" s="19">
        <v>1</v>
      </c>
      <c r="G9" s="19">
        <v>2</v>
      </c>
      <c r="H9" s="19"/>
      <c r="I9" s="19">
        <v>3</v>
      </c>
      <c r="J9" s="19"/>
      <c r="K9" s="19"/>
      <c r="L9" s="19"/>
      <c r="M9" s="19"/>
      <c r="N9" s="19"/>
      <c r="O9" s="19"/>
      <c r="Q9" s="21">
        <v>1</v>
      </c>
      <c r="R9" s="22" t="s">
        <v>66</v>
      </c>
    </row>
    <row r="10" spans="2:20">
      <c r="B10" s="18" t="s">
        <v>67</v>
      </c>
      <c r="C10" s="19">
        <v>3</v>
      </c>
      <c r="D10" s="19">
        <v>3</v>
      </c>
      <c r="E10" s="19">
        <v>2</v>
      </c>
      <c r="F10" s="19">
        <v>1</v>
      </c>
      <c r="G10" s="19">
        <v>2</v>
      </c>
      <c r="H10" s="19"/>
      <c r="I10" s="19">
        <v>3</v>
      </c>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3</v>
      </c>
      <c r="E12" s="24">
        <f t="shared" si="0"/>
        <v>2.4</v>
      </c>
      <c r="F12" s="24">
        <f t="shared" si="0"/>
        <v>1</v>
      </c>
      <c r="G12" s="24">
        <f t="shared" si="0"/>
        <v>2</v>
      </c>
      <c r="H12" s="24">
        <f t="shared" si="0"/>
        <v>2</v>
      </c>
      <c r="I12" s="24">
        <f t="shared" si="0"/>
        <v>3</v>
      </c>
      <c r="J12" s="24" t="str">
        <f t="shared" si="0"/>
        <v/>
      </c>
      <c r="K12" s="24" t="str">
        <f t="shared" si="0"/>
        <v/>
      </c>
      <c r="L12" s="24">
        <f t="shared" si="0"/>
        <v>2.3333333333333335</v>
      </c>
      <c r="M12" s="24" t="str">
        <f t="shared" si="0"/>
        <v/>
      </c>
      <c r="N12" s="24" t="str">
        <f t="shared" si="0"/>
        <v/>
      </c>
      <c r="O12" s="24" t="str">
        <f t="shared" si="0"/>
        <v/>
      </c>
    </row>
    <row r="15" spans="2:20" ht="54" customHeight="1">
      <c r="B15" s="141" t="s">
        <v>72</v>
      </c>
      <c r="C15" s="141"/>
      <c r="D15" s="141"/>
      <c r="E15" s="141"/>
      <c r="F15" s="141"/>
      <c r="G15" s="141"/>
      <c r="H15" s="141"/>
      <c r="I15" s="141"/>
      <c r="J15" s="141"/>
      <c r="K15" s="141"/>
      <c r="L15" s="141"/>
      <c r="P15" s="145" t="s">
        <v>221</v>
      </c>
      <c r="Q15" s="145"/>
      <c r="R15" s="145"/>
      <c r="S15" s="145"/>
      <c r="T15" s="145"/>
    </row>
    <row r="16" spans="2:20" ht="69" customHeight="1">
      <c r="B16" s="141" t="s">
        <v>74</v>
      </c>
      <c r="C16" s="141"/>
      <c r="D16" s="141"/>
      <c r="E16" s="141"/>
      <c r="F16" s="141"/>
      <c r="G16" s="141"/>
      <c r="H16" s="141"/>
      <c r="I16" s="141"/>
      <c r="J16" s="141"/>
      <c r="K16" s="141"/>
      <c r="L16" s="141"/>
      <c r="P16" s="146" t="s">
        <v>222</v>
      </c>
      <c r="Q16" s="146"/>
      <c r="R16" s="146"/>
      <c r="S16" s="146"/>
      <c r="T16" s="146"/>
    </row>
    <row r="17" spans="2:12" ht="48.7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dimension ref="B2:N13"/>
  <sheetViews>
    <sheetView workbookViewId="0">
      <selection activeCell="B8" sqref="B8:C13"/>
    </sheetView>
  </sheetViews>
  <sheetFormatPr defaultRowHeight="15"/>
  <cols>
    <col min="3" max="3" width="48.285156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9" t="s">
        <v>248</v>
      </c>
      <c r="C5" s="149"/>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33">
      <c r="B8" s="36">
        <v>1</v>
      </c>
      <c r="C8" s="29" t="s">
        <v>249</v>
      </c>
      <c r="F8" s="141"/>
      <c r="G8" s="141"/>
      <c r="H8" s="141"/>
      <c r="I8" s="141"/>
      <c r="J8" s="141"/>
      <c r="K8" s="141"/>
      <c r="L8" s="141"/>
      <c r="M8" s="141"/>
      <c r="N8" s="141"/>
    </row>
    <row r="9" spans="2:14" ht="49.5">
      <c r="B9" s="36">
        <v>2</v>
      </c>
      <c r="C9" s="28" t="s">
        <v>250</v>
      </c>
    </row>
    <row r="10" spans="2:14" ht="49.5">
      <c r="B10" s="36">
        <v>3</v>
      </c>
      <c r="C10" s="29" t="s">
        <v>251</v>
      </c>
    </row>
    <row r="11" spans="2:14" ht="33">
      <c r="B11" s="36">
        <v>4</v>
      </c>
      <c r="C11" s="29" t="s">
        <v>252</v>
      </c>
    </row>
    <row r="12" spans="2:14" ht="33">
      <c r="B12" s="36">
        <v>5</v>
      </c>
      <c r="C12" s="29" t="s">
        <v>253</v>
      </c>
    </row>
    <row r="13" spans="2:14" ht="33">
      <c r="B13" s="36">
        <v>6</v>
      </c>
      <c r="C13" s="29" t="s">
        <v>254</v>
      </c>
    </row>
  </sheetData>
  <mergeCells count="3">
    <mergeCell ref="B2:C2"/>
    <mergeCell ref="F2:N8"/>
    <mergeCell ref="B5:C5"/>
  </mergeCell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dimension ref="B2:T18"/>
  <sheetViews>
    <sheetView topLeftCell="A3" workbookViewId="0">
      <selection activeCell="C12" sqref="C12:O12"/>
    </sheetView>
  </sheetViews>
  <sheetFormatPr defaultRowHeight="15"/>
  <cols>
    <col min="18" max="18" width="18.140625" customWidth="1"/>
  </cols>
  <sheetData>
    <row r="2" spans="2:20" ht="25.5">
      <c r="B2" s="143" t="s">
        <v>44</v>
      </c>
      <c r="C2" s="143"/>
      <c r="D2" s="143"/>
      <c r="E2" s="143"/>
      <c r="F2" s="143"/>
      <c r="G2" s="143"/>
      <c r="H2" s="143"/>
      <c r="I2" s="143"/>
      <c r="J2" s="143"/>
      <c r="K2" s="143"/>
      <c r="L2" s="143"/>
      <c r="M2" s="143"/>
      <c r="N2" s="143"/>
      <c r="O2" s="143"/>
      <c r="S2" s="48"/>
      <c r="T2" s="48"/>
    </row>
    <row r="3" spans="2:20" ht="18.75">
      <c r="B3" s="144" t="s">
        <v>255</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2</v>
      </c>
      <c r="E6" s="19">
        <v>1</v>
      </c>
      <c r="F6" s="19">
        <v>1</v>
      </c>
      <c r="G6" s="19"/>
      <c r="H6" s="19"/>
      <c r="I6" s="19"/>
      <c r="J6" s="19"/>
      <c r="K6" s="19"/>
      <c r="L6" s="19"/>
      <c r="M6" s="19">
        <v>1</v>
      </c>
      <c r="N6" s="19"/>
      <c r="O6" s="19"/>
      <c r="S6" s="20"/>
    </row>
    <row r="7" spans="2:20">
      <c r="B7" s="18" t="s">
        <v>60</v>
      </c>
      <c r="C7" s="19">
        <v>3</v>
      </c>
      <c r="D7" s="19">
        <v>3</v>
      </c>
      <c r="E7" s="19">
        <v>2</v>
      </c>
      <c r="F7" s="19">
        <v>1</v>
      </c>
      <c r="G7" s="19"/>
      <c r="H7" s="19"/>
      <c r="I7" s="19"/>
      <c r="J7" s="19"/>
      <c r="K7" s="19"/>
      <c r="L7" s="19"/>
      <c r="M7" s="19">
        <v>1</v>
      </c>
      <c r="N7" s="19"/>
      <c r="O7" s="19"/>
      <c r="Q7" s="18" t="s">
        <v>61</v>
      </c>
      <c r="R7" s="18" t="s">
        <v>613</v>
      </c>
    </row>
    <row r="8" spans="2:20">
      <c r="B8" s="18" t="s">
        <v>63</v>
      </c>
      <c r="C8" s="19">
        <v>3</v>
      </c>
      <c r="D8" s="19">
        <v>3</v>
      </c>
      <c r="E8" s="19">
        <v>2</v>
      </c>
      <c r="F8" s="19">
        <v>1</v>
      </c>
      <c r="G8" s="19">
        <v>1</v>
      </c>
      <c r="H8" s="19"/>
      <c r="I8" s="19"/>
      <c r="J8" s="19">
        <v>1</v>
      </c>
      <c r="K8" s="19"/>
      <c r="L8" s="19"/>
      <c r="M8" s="19">
        <v>2</v>
      </c>
      <c r="N8" s="19"/>
      <c r="O8" s="19"/>
      <c r="Q8" s="21"/>
      <c r="R8" s="22" t="s">
        <v>64</v>
      </c>
    </row>
    <row r="9" spans="2:20">
      <c r="B9" s="18" t="s">
        <v>65</v>
      </c>
      <c r="C9" s="19">
        <v>3</v>
      </c>
      <c r="D9" s="19">
        <v>2</v>
      </c>
      <c r="E9" s="19">
        <v>2</v>
      </c>
      <c r="F9" s="19">
        <v>1</v>
      </c>
      <c r="G9" s="19">
        <v>1</v>
      </c>
      <c r="H9" s="19"/>
      <c r="I9" s="19"/>
      <c r="J9" s="19">
        <v>1</v>
      </c>
      <c r="K9" s="19"/>
      <c r="L9" s="19"/>
      <c r="M9" s="19">
        <v>2</v>
      </c>
      <c r="N9" s="19"/>
      <c r="O9" s="19"/>
      <c r="Q9" s="21">
        <v>1</v>
      </c>
      <c r="R9" s="22" t="s">
        <v>66</v>
      </c>
    </row>
    <row r="10" spans="2:20">
      <c r="B10" s="18" t="s">
        <v>67</v>
      </c>
      <c r="C10" s="19">
        <v>3</v>
      </c>
      <c r="D10" s="19">
        <v>2</v>
      </c>
      <c r="E10" s="19">
        <v>2</v>
      </c>
      <c r="F10" s="19">
        <v>1</v>
      </c>
      <c r="G10" s="19">
        <v>1</v>
      </c>
      <c r="H10" s="19"/>
      <c r="I10" s="19"/>
      <c r="J10" s="19"/>
      <c r="K10" s="19"/>
      <c r="L10" s="19"/>
      <c r="M10" s="19">
        <v>2</v>
      </c>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2.4</v>
      </c>
      <c r="E12" s="24">
        <f t="shared" si="0"/>
        <v>1.8</v>
      </c>
      <c r="F12" s="24">
        <f t="shared" si="0"/>
        <v>1</v>
      </c>
      <c r="G12" s="24">
        <f t="shared" si="0"/>
        <v>1</v>
      </c>
      <c r="H12" s="24" t="str">
        <f t="shared" si="0"/>
        <v/>
      </c>
      <c r="I12" s="24" t="str">
        <f t="shared" si="0"/>
        <v/>
      </c>
      <c r="J12" s="24">
        <f t="shared" si="0"/>
        <v>1</v>
      </c>
      <c r="K12" s="24" t="str">
        <f t="shared" si="0"/>
        <v/>
      </c>
      <c r="L12" s="24" t="str">
        <f t="shared" si="0"/>
        <v/>
      </c>
      <c r="M12" s="24">
        <f t="shared" si="0"/>
        <v>1.6</v>
      </c>
      <c r="N12" s="24" t="str">
        <f t="shared" si="0"/>
        <v/>
      </c>
      <c r="O12" s="24" t="str">
        <f t="shared" si="0"/>
        <v/>
      </c>
    </row>
    <row r="15" spans="2:20" ht="56.25" customHeight="1">
      <c r="B15" s="141" t="s">
        <v>72</v>
      </c>
      <c r="C15" s="141"/>
      <c r="D15" s="141"/>
      <c r="E15" s="141"/>
      <c r="F15" s="141"/>
      <c r="G15" s="141"/>
      <c r="H15" s="141"/>
      <c r="I15" s="141"/>
      <c r="J15" s="141"/>
      <c r="K15" s="141"/>
      <c r="L15" s="141"/>
      <c r="P15" s="145" t="s">
        <v>221</v>
      </c>
      <c r="Q15" s="145"/>
      <c r="R15" s="145"/>
      <c r="S15" s="145"/>
      <c r="T15" s="145"/>
    </row>
    <row r="16" spans="2:20" ht="72.75" customHeight="1">
      <c r="B16" s="141" t="s">
        <v>74</v>
      </c>
      <c r="C16" s="141"/>
      <c r="D16" s="141"/>
      <c r="E16" s="141"/>
      <c r="F16" s="141"/>
      <c r="G16" s="141"/>
      <c r="H16" s="141"/>
      <c r="I16" s="141"/>
      <c r="J16" s="141"/>
      <c r="K16" s="141"/>
      <c r="L16" s="141"/>
      <c r="P16" s="146" t="s">
        <v>222</v>
      </c>
      <c r="Q16" s="146"/>
      <c r="R16" s="146"/>
      <c r="S16" s="146"/>
      <c r="T16" s="146"/>
    </row>
    <row r="17" spans="2:12" ht="52.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dimension ref="B2:N13"/>
  <sheetViews>
    <sheetView workbookViewId="0">
      <selection activeCell="D11" sqref="D11"/>
    </sheetView>
  </sheetViews>
  <sheetFormatPr defaultRowHeight="15"/>
  <cols>
    <col min="3" max="3" width="47.8554687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256</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48.75" customHeight="1">
      <c r="B8" s="35">
        <v>1</v>
      </c>
      <c r="C8" s="29" t="s">
        <v>257</v>
      </c>
      <c r="F8" s="141"/>
      <c r="G8" s="141"/>
      <c r="H8" s="141"/>
      <c r="I8" s="141"/>
      <c r="J8" s="141"/>
      <c r="K8" s="141"/>
      <c r="L8" s="141"/>
      <c r="M8" s="141"/>
      <c r="N8" s="141"/>
    </row>
    <row r="9" spans="2:14" ht="69" customHeight="1">
      <c r="B9" s="35">
        <v>2</v>
      </c>
      <c r="C9" s="28" t="s">
        <v>258</v>
      </c>
    </row>
    <row r="10" spans="2:14" ht="27.75" customHeight="1">
      <c r="B10" s="35">
        <v>3</v>
      </c>
      <c r="C10" s="66" t="s">
        <v>259</v>
      </c>
    </row>
    <row r="11" spans="2:14" ht="48" customHeight="1">
      <c r="B11" s="35">
        <v>4</v>
      </c>
      <c r="C11" s="28" t="s">
        <v>260</v>
      </c>
    </row>
    <row r="12" spans="2:14" ht="60.75" customHeight="1">
      <c r="B12" s="76"/>
      <c r="C12" s="33"/>
    </row>
    <row r="13" spans="2:14" ht="132" customHeight="1">
      <c r="B13" s="76"/>
      <c r="C13" s="33"/>
    </row>
  </sheetData>
  <mergeCells count="3">
    <mergeCell ref="B2:C2"/>
    <mergeCell ref="F2:N8"/>
    <mergeCell ref="B5:C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B2:T18"/>
  <sheetViews>
    <sheetView topLeftCell="A6" workbookViewId="0">
      <selection activeCell="I12" sqref="I12"/>
    </sheetView>
  </sheetViews>
  <sheetFormatPr defaultRowHeight="15"/>
  <cols>
    <col min="18" max="18" width="18.28515625" customWidth="1"/>
  </cols>
  <sheetData>
    <row r="2" spans="2:20" ht="25.5">
      <c r="B2" s="143" t="s">
        <v>44</v>
      </c>
      <c r="C2" s="143"/>
      <c r="D2" s="143"/>
      <c r="E2" s="143"/>
      <c r="F2" s="143"/>
      <c r="G2" s="143"/>
      <c r="H2" s="143"/>
      <c r="I2" s="143"/>
      <c r="J2" s="143"/>
      <c r="K2" s="143"/>
      <c r="L2" s="143"/>
      <c r="M2" s="143"/>
      <c r="N2" s="143"/>
      <c r="O2" s="143"/>
      <c r="S2" s="14"/>
      <c r="T2" s="14"/>
    </row>
    <row r="3" spans="2:20" ht="18.75">
      <c r="B3" s="144" t="s">
        <v>77</v>
      </c>
      <c r="C3" s="144"/>
      <c r="D3" s="144"/>
      <c r="E3" s="144"/>
      <c r="F3" s="144"/>
      <c r="G3" s="144"/>
      <c r="H3" s="144"/>
      <c r="I3" s="144"/>
      <c r="J3" s="144"/>
      <c r="K3" s="144"/>
      <c r="L3" s="144"/>
      <c r="M3" s="144"/>
      <c r="N3" s="144"/>
      <c r="O3" s="144"/>
      <c r="S3" s="14"/>
      <c r="T3" s="14"/>
    </row>
    <row r="4" spans="2:20" ht="16.5">
      <c r="B4" s="15"/>
      <c r="C4" s="15"/>
      <c r="D4" s="15"/>
      <c r="E4" s="15"/>
      <c r="F4" s="15"/>
      <c r="G4" s="15"/>
      <c r="H4" s="15"/>
      <c r="I4" s="15"/>
      <c r="J4" s="15"/>
      <c r="K4" s="15"/>
      <c r="L4" s="15"/>
      <c r="S4" s="14"/>
      <c r="T4" s="14"/>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14"/>
      <c r="T5" s="14"/>
    </row>
    <row r="6" spans="2:20" ht="16.5">
      <c r="B6" s="18" t="s">
        <v>59</v>
      </c>
      <c r="C6" s="19">
        <v>3</v>
      </c>
      <c r="D6" s="19">
        <v>1</v>
      </c>
      <c r="E6" s="19"/>
      <c r="F6" s="19">
        <v>1</v>
      </c>
      <c r="G6" s="19"/>
      <c r="H6" s="19"/>
      <c r="I6" s="19"/>
      <c r="J6" s="19"/>
      <c r="K6" s="19">
        <v>2</v>
      </c>
      <c r="L6" s="19">
        <v>1</v>
      </c>
      <c r="M6" s="19"/>
      <c r="N6" s="19"/>
      <c r="O6" s="19"/>
      <c r="S6" s="20"/>
    </row>
    <row r="7" spans="2:20">
      <c r="B7" s="18" t="s">
        <v>60</v>
      </c>
      <c r="C7" s="19">
        <v>3</v>
      </c>
      <c r="D7" s="19">
        <v>2</v>
      </c>
      <c r="E7" s="19"/>
      <c r="F7" s="19">
        <v>2</v>
      </c>
      <c r="G7" s="19">
        <v>2</v>
      </c>
      <c r="H7" s="19">
        <v>3</v>
      </c>
      <c r="I7" s="19"/>
      <c r="J7" s="19"/>
      <c r="K7" s="19">
        <v>2</v>
      </c>
      <c r="L7" s="19"/>
      <c r="M7" s="19"/>
      <c r="N7" s="19"/>
      <c r="O7" s="19"/>
      <c r="Q7" s="18" t="s">
        <v>61</v>
      </c>
      <c r="R7" s="18" t="s">
        <v>613</v>
      </c>
    </row>
    <row r="8" spans="2:20">
      <c r="B8" s="18" t="s">
        <v>63</v>
      </c>
      <c r="C8" s="19">
        <v>3</v>
      </c>
      <c r="D8" s="19">
        <v>2</v>
      </c>
      <c r="E8" s="19">
        <v>3</v>
      </c>
      <c r="F8" s="19">
        <v>3</v>
      </c>
      <c r="G8" s="19">
        <v>3</v>
      </c>
      <c r="H8" s="19">
        <v>2</v>
      </c>
      <c r="I8" s="19"/>
      <c r="J8" s="19">
        <v>2</v>
      </c>
      <c r="K8" s="19">
        <v>2</v>
      </c>
      <c r="L8" s="19">
        <v>2</v>
      </c>
      <c r="M8" s="19"/>
      <c r="N8" s="19"/>
      <c r="O8" s="19"/>
      <c r="Q8" s="21"/>
      <c r="R8" s="22" t="s">
        <v>64</v>
      </c>
    </row>
    <row r="9" spans="2:20">
      <c r="B9" s="18" t="s">
        <v>65</v>
      </c>
      <c r="C9" s="19">
        <v>3</v>
      </c>
      <c r="D9" s="19">
        <v>1</v>
      </c>
      <c r="E9" s="19"/>
      <c r="F9" s="19">
        <v>2</v>
      </c>
      <c r="G9" s="19">
        <v>3</v>
      </c>
      <c r="H9" s="19"/>
      <c r="I9" s="19"/>
      <c r="J9" s="19">
        <v>2</v>
      </c>
      <c r="K9" s="19">
        <v>2</v>
      </c>
      <c r="L9" s="19">
        <v>3</v>
      </c>
      <c r="M9" s="19"/>
      <c r="N9" s="19"/>
      <c r="O9" s="19"/>
      <c r="Q9" s="21">
        <v>1</v>
      </c>
      <c r="R9" s="22" t="s">
        <v>66</v>
      </c>
    </row>
    <row r="10" spans="2:20">
      <c r="B10" s="18" t="s">
        <v>67</v>
      </c>
      <c r="C10" s="19">
        <v>3</v>
      </c>
      <c r="D10" s="19">
        <v>2</v>
      </c>
      <c r="E10" s="19">
        <v>3</v>
      </c>
      <c r="F10" s="19">
        <v>2</v>
      </c>
      <c r="G10" s="19">
        <v>3</v>
      </c>
      <c r="H10" s="19"/>
      <c r="I10" s="19"/>
      <c r="J10" s="19"/>
      <c r="K10" s="19">
        <v>3</v>
      </c>
      <c r="L10" s="19">
        <v>3</v>
      </c>
      <c r="M10" s="19"/>
      <c r="N10" s="19"/>
      <c r="O10" s="19"/>
      <c r="Q10" s="21">
        <v>2</v>
      </c>
      <c r="R10" s="22" t="s">
        <v>68</v>
      </c>
    </row>
    <row r="11" spans="2:20">
      <c r="B11" s="18" t="s">
        <v>69</v>
      </c>
      <c r="C11" s="19">
        <v>3</v>
      </c>
      <c r="D11" s="19">
        <v>3</v>
      </c>
      <c r="E11" s="19">
        <v>3</v>
      </c>
      <c r="F11" s="19">
        <v>3</v>
      </c>
      <c r="G11" s="19">
        <v>3</v>
      </c>
      <c r="H11" s="19">
        <v>3</v>
      </c>
      <c r="I11" s="19"/>
      <c r="J11" s="19">
        <v>3</v>
      </c>
      <c r="K11" s="19">
        <v>3</v>
      </c>
      <c r="L11" s="19"/>
      <c r="M11" s="19"/>
      <c r="N11" s="19"/>
      <c r="O11" s="19"/>
      <c r="Q11" s="21">
        <v>3</v>
      </c>
      <c r="R11" s="22" t="s">
        <v>70</v>
      </c>
    </row>
    <row r="12" spans="2:20" ht="15.75">
      <c r="B12" s="23" t="s">
        <v>71</v>
      </c>
      <c r="C12" s="24">
        <f>IFERROR(AVERAGEIF(C6:C11,"&lt;&gt;0"),"")</f>
        <v>3</v>
      </c>
      <c r="D12" s="24">
        <f t="shared" ref="D12:O12" si="0">IFERROR(AVERAGEIF(D6:D11,"&lt;&gt;0"),"")</f>
        <v>1.8333333333333333</v>
      </c>
      <c r="E12" s="24">
        <f t="shared" si="0"/>
        <v>3</v>
      </c>
      <c r="F12" s="24">
        <f t="shared" si="0"/>
        <v>2.1666666666666665</v>
      </c>
      <c r="G12" s="24">
        <f t="shared" si="0"/>
        <v>2.8</v>
      </c>
      <c r="H12" s="24">
        <f t="shared" si="0"/>
        <v>2.6666666666666665</v>
      </c>
      <c r="I12" s="24" t="str">
        <f t="shared" si="0"/>
        <v/>
      </c>
      <c r="J12" s="24">
        <f t="shared" si="0"/>
        <v>2.3333333333333335</v>
      </c>
      <c r="K12" s="24">
        <f t="shared" si="0"/>
        <v>2.3333333333333335</v>
      </c>
      <c r="L12" s="24">
        <f t="shared" si="0"/>
        <v>2.25</v>
      </c>
      <c r="M12" s="24" t="str">
        <f t="shared" si="0"/>
        <v/>
      </c>
      <c r="N12" s="24" t="str">
        <f t="shared" si="0"/>
        <v/>
      </c>
      <c r="O12" s="24" t="str">
        <f t="shared" si="0"/>
        <v/>
      </c>
    </row>
    <row r="15" spans="2:20" ht="66" customHeight="1">
      <c r="B15" s="131" t="s">
        <v>72</v>
      </c>
      <c r="C15" s="131"/>
      <c r="D15" s="131"/>
      <c r="E15" s="131"/>
      <c r="F15" s="131"/>
      <c r="G15" s="131"/>
      <c r="H15" s="131"/>
      <c r="I15" s="131"/>
      <c r="J15" s="131"/>
      <c r="K15" s="131"/>
      <c r="L15" s="131"/>
      <c r="P15" s="145" t="s">
        <v>73</v>
      </c>
      <c r="Q15" s="145"/>
      <c r="R15" s="145"/>
      <c r="S15" s="145"/>
      <c r="T15" s="145"/>
    </row>
    <row r="16" spans="2:20" ht="70.5" customHeight="1">
      <c r="B16" s="131" t="s">
        <v>74</v>
      </c>
      <c r="C16" s="131"/>
      <c r="D16" s="131"/>
      <c r="E16" s="131"/>
      <c r="F16" s="131"/>
      <c r="G16" s="131"/>
      <c r="H16" s="131"/>
      <c r="I16" s="131"/>
      <c r="J16" s="131"/>
      <c r="K16" s="131"/>
      <c r="L16" s="131"/>
      <c r="P16" s="146" t="s">
        <v>75</v>
      </c>
      <c r="Q16" s="146"/>
      <c r="R16" s="146"/>
      <c r="S16" s="146"/>
      <c r="T16" s="146"/>
    </row>
    <row r="17" spans="2:12" ht="46.5" customHeight="1">
      <c r="B17" s="142" t="s">
        <v>76</v>
      </c>
      <c r="C17" s="142"/>
      <c r="D17" s="142"/>
      <c r="E17" s="142"/>
      <c r="F17" s="142"/>
      <c r="G17" s="142"/>
      <c r="H17" s="142"/>
      <c r="I17" s="142"/>
      <c r="J17" s="142"/>
      <c r="K17" s="142"/>
      <c r="L17" s="142"/>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dimension ref="B2:T18"/>
  <sheetViews>
    <sheetView topLeftCell="A3" workbookViewId="0">
      <selection activeCell="C12" sqref="C12:O12"/>
    </sheetView>
  </sheetViews>
  <sheetFormatPr defaultRowHeight="15"/>
  <cols>
    <col min="18" max="18" width="18.5703125" customWidth="1"/>
  </cols>
  <sheetData>
    <row r="2" spans="2:20" ht="25.5">
      <c r="B2" s="143" t="s">
        <v>44</v>
      </c>
      <c r="C2" s="143"/>
      <c r="D2" s="143"/>
      <c r="E2" s="143"/>
      <c r="F2" s="143"/>
      <c r="G2" s="143"/>
      <c r="H2" s="143"/>
      <c r="I2" s="143"/>
      <c r="J2" s="143"/>
      <c r="K2" s="143"/>
      <c r="L2" s="143"/>
      <c r="M2" s="143"/>
      <c r="N2" s="143"/>
      <c r="O2" s="143"/>
      <c r="S2" s="48"/>
      <c r="T2" s="48"/>
    </row>
    <row r="3" spans="2:20" ht="20.25">
      <c r="B3" s="148" t="s">
        <v>256</v>
      </c>
      <c r="C3" s="148"/>
      <c r="D3" s="148"/>
      <c r="E3" s="148"/>
      <c r="F3" s="148"/>
      <c r="G3" s="148"/>
      <c r="H3" s="148"/>
      <c r="I3" s="148"/>
      <c r="J3" s="148"/>
      <c r="K3" s="148"/>
      <c r="L3" s="148"/>
      <c r="M3" s="148"/>
      <c r="N3" s="148"/>
      <c r="O3" s="148"/>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3</v>
      </c>
      <c r="E6" s="19">
        <v>2</v>
      </c>
      <c r="F6" s="19">
        <v>1</v>
      </c>
      <c r="G6" s="19"/>
      <c r="H6" s="19"/>
      <c r="I6" s="19"/>
      <c r="J6" s="19">
        <v>2</v>
      </c>
      <c r="K6" s="19"/>
      <c r="L6" s="19"/>
      <c r="M6" s="19"/>
      <c r="N6" s="19">
        <v>3</v>
      </c>
      <c r="O6" s="19"/>
      <c r="S6" s="20"/>
    </row>
    <row r="7" spans="2:20">
      <c r="B7" s="18" t="s">
        <v>60</v>
      </c>
      <c r="C7" s="19">
        <v>3</v>
      </c>
      <c r="D7" s="19">
        <v>3</v>
      </c>
      <c r="E7" s="19">
        <v>2</v>
      </c>
      <c r="F7" s="19">
        <v>1</v>
      </c>
      <c r="G7" s="19"/>
      <c r="H7" s="19"/>
      <c r="I7" s="19"/>
      <c r="J7" s="19">
        <v>2</v>
      </c>
      <c r="K7" s="19"/>
      <c r="L7" s="19"/>
      <c r="M7" s="19"/>
      <c r="N7" s="19">
        <v>3</v>
      </c>
      <c r="O7" s="19"/>
      <c r="Q7" s="18" t="s">
        <v>61</v>
      </c>
      <c r="R7" s="18" t="s">
        <v>613</v>
      </c>
    </row>
    <row r="8" spans="2:20">
      <c r="B8" s="18" t="s">
        <v>63</v>
      </c>
      <c r="C8" s="19">
        <v>3</v>
      </c>
      <c r="D8" s="19">
        <v>3</v>
      </c>
      <c r="E8" s="19">
        <v>2</v>
      </c>
      <c r="F8" s="19">
        <v>1</v>
      </c>
      <c r="G8" s="19"/>
      <c r="H8" s="19"/>
      <c r="I8" s="19"/>
      <c r="J8" s="19"/>
      <c r="K8" s="19"/>
      <c r="L8" s="19"/>
      <c r="M8" s="19"/>
      <c r="N8" s="19">
        <v>2</v>
      </c>
      <c r="O8" s="19"/>
      <c r="Q8" s="21"/>
      <c r="R8" s="22" t="s">
        <v>64</v>
      </c>
    </row>
    <row r="9" spans="2:20">
      <c r="B9" s="18" t="s">
        <v>65</v>
      </c>
      <c r="C9" s="19">
        <v>3</v>
      </c>
      <c r="D9" s="19">
        <v>3</v>
      </c>
      <c r="E9" s="19"/>
      <c r="F9" s="19">
        <v>1</v>
      </c>
      <c r="G9" s="19"/>
      <c r="H9" s="19">
        <v>3</v>
      </c>
      <c r="I9" s="19">
        <v>1</v>
      </c>
      <c r="J9" s="19">
        <v>1</v>
      </c>
      <c r="K9" s="19"/>
      <c r="L9" s="19">
        <v>1</v>
      </c>
      <c r="M9" s="19"/>
      <c r="N9" s="19">
        <v>2</v>
      </c>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3</v>
      </c>
      <c r="E12" s="24">
        <f t="shared" si="0"/>
        <v>2</v>
      </c>
      <c r="F12" s="24">
        <f t="shared" si="0"/>
        <v>1</v>
      </c>
      <c r="G12" s="24" t="str">
        <f t="shared" si="0"/>
        <v/>
      </c>
      <c r="H12" s="24">
        <f t="shared" si="0"/>
        <v>3</v>
      </c>
      <c r="I12" s="24">
        <f t="shared" si="0"/>
        <v>1</v>
      </c>
      <c r="J12" s="24">
        <f t="shared" si="0"/>
        <v>1.6666666666666667</v>
      </c>
      <c r="K12" s="24" t="str">
        <f t="shared" si="0"/>
        <v/>
      </c>
      <c r="L12" s="24">
        <f t="shared" si="0"/>
        <v>1</v>
      </c>
      <c r="M12" s="24" t="str">
        <f t="shared" si="0"/>
        <v/>
      </c>
      <c r="N12" s="24">
        <f t="shared" si="0"/>
        <v>2.5</v>
      </c>
      <c r="O12" s="24" t="str">
        <f t="shared" si="0"/>
        <v/>
      </c>
    </row>
    <row r="15" spans="2:20" ht="59.25" customHeight="1">
      <c r="B15" s="68" t="s">
        <v>72</v>
      </c>
      <c r="C15" s="68"/>
      <c r="D15" s="68"/>
      <c r="E15" s="68"/>
      <c r="F15" s="68"/>
      <c r="G15" s="68"/>
      <c r="H15" s="68"/>
      <c r="I15" s="68"/>
      <c r="J15" s="68"/>
      <c r="K15" s="68"/>
      <c r="L15" s="68"/>
      <c r="P15" s="72" t="s">
        <v>221</v>
      </c>
      <c r="Q15" s="72"/>
      <c r="R15" s="72"/>
      <c r="S15" s="72"/>
      <c r="T15" s="72"/>
    </row>
    <row r="16" spans="2:20" ht="66.75" customHeight="1">
      <c r="B16" s="68" t="s">
        <v>74</v>
      </c>
      <c r="C16" s="68"/>
      <c r="D16" s="68"/>
      <c r="E16" s="68"/>
      <c r="F16" s="68"/>
      <c r="G16" s="68"/>
      <c r="H16" s="68"/>
      <c r="I16" s="68"/>
      <c r="J16" s="68"/>
      <c r="K16" s="68"/>
      <c r="L16" s="68"/>
      <c r="P16" s="73" t="s">
        <v>222</v>
      </c>
      <c r="Q16" s="73"/>
      <c r="R16" s="73"/>
      <c r="S16" s="73"/>
      <c r="T16" s="73"/>
    </row>
    <row r="17" spans="2:12" ht="51.75" customHeight="1">
      <c r="B17" s="71" t="s">
        <v>76</v>
      </c>
      <c r="C17" s="71"/>
      <c r="D17" s="71"/>
      <c r="E17" s="71"/>
      <c r="F17" s="71"/>
      <c r="G17" s="71"/>
      <c r="H17" s="71"/>
      <c r="I17" s="71"/>
      <c r="J17" s="71"/>
      <c r="K17" s="71"/>
      <c r="L17" s="71"/>
    </row>
    <row r="18" spans="2:12" ht="16.5">
      <c r="B18" s="25"/>
      <c r="C18" s="25"/>
      <c r="D18" s="25"/>
      <c r="E18" s="25"/>
      <c r="F18" s="25"/>
      <c r="G18" s="25"/>
    </row>
  </sheetData>
  <mergeCells count="2">
    <mergeCell ref="B2:O2"/>
    <mergeCell ref="B3:O3"/>
  </mergeCells>
  <dataValidations count="2">
    <dataValidation type="list" allowBlank="1" showInputMessage="1" showErrorMessage="1" sqref="M6:O11">
      <formula1>$Q$8:$Q$11</formula1>
    </dataValidation>
    <dataValidation type="list" allowBlank="1" showInputMessage="1" showErrorMessage="1" sqref="C6:L11">
      <formula1>$Q$7:$Q$10</formula1>
    </dataValidation>
  </dataValidation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dimension ref="B2:N13"/>
  <sheetViews>
    <sheetView workbookViewId="0">
      <selection activeCell="C13" sqref="C13"/>
    </sheetView>
  </sheetViews>
  <sheetFormatPr defaultRowHeight="15"/>
  <cols>
    <col min="3" max="3" width="66"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261</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36.75" customHeight="1">
      <c r="B8" s="35">
        <v>1</v>
      </c>
      <c r="C8" s="28" t="s">
        <v>262</v>
      </c>
      <c r="F8" s="141"/>
      <c r="G8" s="141"/>
      <c r="H8" s="141"/>
      <c r="I8" s="141"/>
      <c r="J8" s="141"/>
      <c r="K8" s="141"/>
      <c r="L8" s="141"/>
      <c r="M8" s="141"/>
      <c r="N8" s="141"/>
    </row>
    <row r="9" spans="2:14" ht="22.5" customHeight="1">
      <c r="B9" s="35">
        <v>2</v>
      </c>
      <c r="C9" s="29" t="s">
        <v>263</v>
      </c>
    </row>
    <row r="10" spans="2:14" ht="38.25" customHeight="1">
      <c r="B10" s="35">
        <v>3</v>
      </c>
      <c r="C10" s="29" t="s">
        <v>264</v>
      </c>
    </row>
    <row r="11" spans="2:14" ht="26.25" customHeight="1">
      <c r="B11" s="35">
        <v>4</v>
      </c>
      <c r="C11" s="28" t="s">
        <v>265</v>
      </c>
    </row>
    <row r="12" spans="2:14" ht="25.5" customHeight="1">
      <c r="B12" s="35">
        <v>5</v>
      </c>
      <c r="C12" s="28" t="s">
        <v>266</v>
      </c>
    </row>
    <row r="13" spans="2:14" ht="37.5" customHeight="1">
      <c r="B13" s="35">
        <v>6</v>
      </c>
      <c r="C13" s="28" t="s">
        <v>267</v>
      </c>
    </row>
  </sheetData>
  <mergeCells count="3">
    <mergeCell ref="B2:C2"/>
    <mergeCell ref="F2:N8"/>
    <mergeCell ref="B5:C5"/>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28515625" customWidth="1"/>
  </cols>
  <sheetData>
    <row r="2" spans="2:20" ht="25.5">
      <c r="B2" s="143" t="s">
        <v>44</v>
      </c>
      <c r="C2" s="143"/>
      <c r="D2" s="143"/>
      <c r="E2" s="143"/>
      <c r="F2" s="143"/>
      <c r="G2" s="143"/>
      <c r="H2" s="143"/>
      <c r="I2" s="143"/>
      <c r="J2" s="143"/>
      <c r="K2" s="143"/>
      <c r="L2" s="143"/>
      <c r="M2" s="143"/>
      <c r="N2" s="143"/>
      <c r="O2" s="143"/>
      <c r="S2" s="48"/>
      <c r="T2" s="48"/>
    </row>
    <row r="3" spans="2:20" ht="20.25">
      <c r="B3" s="148" t="s">
        <v>261</v>
      </c>
      <c r="C3" s="148"/>
      <c r="D3" s="148"/>
      <c r="E3" s="148"/>
      <c r="F3" s="148"/>
      <c r="G3" s="148"/>
      <c r="H3" s="148"/>
      <c r="I3" s="148"/>
      <c r="J3" s="148"/>
      <c r="K3" s="148"/>
      <c r="L3" s="148"/>
      <c r="M3" s="148"/>
      <c r="N3" s="148"/>
      <c r="O3" s="148"/>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3</v>
      </c>
      <c r="E6" s="19">
        <v>2</v>
      </c>
      <c r="F6" s="19">
        <v>1</v>
      </c>
      <c r="G6" s="19"/>
      <c r="H6" s="19"/>
      <c r="I6" s="19"/>
      <c r="J6" s="19">
        <v>2</v>
      </c>
      <c r="K6" s="19"/>
      <c r="L6" s="19"/>
      <c r="M6" s="19"/>
      <c r="N6" s="19">
        <v>3</v>
      </c>
      <c r="O6" s="19"/>
      <c r="S6" s="20"/>
    </row>
    <row r="7" spans="2:20">
      <c r="B7" s="18" t="s">
        <v>60</v>
      </c>
      <c r="C7" s="19">
        <v>3</v>
      </c>
      <c r="D7" s="19">
        <v>3</v>
      </c>
      <c r="E7" s="19">
        <v>3</v>
      </c>
      <c r="F7" s="19">
        <v>1</v>
      </c>
      <c r="G7" s="19"/>
      <c r="H7" s="19"/>
      <c r="I7" s="19"/>
      <c r="J7" s="19">
        <v>2</v>
      </c>
      <c r="K7" s="19"/>
      <c r="L7" s="19"/>
      <c r="M7" s="19"/>
      <c r="N7" s="19">
        <v>3</v>
      </c>
      <c r="O7" s="19"/>
      <c r="Q7" s="18" t="s">
        <v>61</v>
      </c>
      <c r="R7" s="18" t="s">
        <v>613</v>
      </c>
    </row>
    <row r="8" spans="2:20">
      <c r="B8" s="18" t="s">
        <v>63</v>
      </c>
      <c r="C8" s="19">
        <v>3</v>
      </c>
      <c r="D8" s="19">
        <v>3</v>
      </c>
      <c r="E8" s="19">
        <v>3</v>
      </c>
      <c r="F8" s="19">
        <v>1</v>
      </c>
      <c r="G8" s="19"/>
      <c r="H8" s="19"/>
      <c r="I8" s="19"/>
      <c r="J8" s="19">
        <v>2</v>
      </c>
      <c r="K8" s="19"/>
      <c r="L8" s="19"/>
      <c r="M8" s="19"/>
      <c r="N8" s="19">
        <v>3</v>
      </c>
      <c r="O8" s="19"/>
      <c r="Q8" s="21"/>
      <c r="R8" s="22" t="s">
        <v>64</v>
      </c>
    </row>
    <row r="9" spans="2:20">
      <c r="B9" s="18" t="s">
        <v>65</v>
      </c>
      <c r="C9" s="19">
        <v>3</v>
      </c>
      <c r="D9" s="19">
        <v>3</v>
      </c>
      <c r="E9" s="19">
        <v>2</v>
      </c>
      <c r="F9" s="19">
        <v>1</v>
      </c>
      <c r="G9" s="19"/>
      <c r="H9" s="19"/>
      <c r="I9" s="19"/>
      <c r="J9" s="19">
        <v>2</v>
      </c>
      <c r="K9" s="19"/>
      <c r="L9" s="19"/>
      <c r="M9" s="19"/>
      <c r="N9" s="19">
        <v>3</v>
      </c>
      <c r="O9" s="19"/>
      <c r="Q9" s="21">
        <v>1</v>
      </c>
      <c r="R9" s="22" t="s">
        <v>66</v>
      </c>
    </row>
    <row r="10" spans="2:20">
      <c r="B10" s="18" t="s">
        <v>67</v>
      </c>
      <c r="C10" s="19">
        <v>3</v>
      </c>
      <c r="D10" s="19">
        <v>3</v>
      </c>
      <c r="E10" s="19">
        <v>3</v>
      </c>
      <c r="F10" s="19">
        <v>1</v>
      </c>
      <c r="G10" s="19"/>
      <c r="H10" s="19"/>
      <c r="I10" s="19"/>
      <c r="J10" s="19">
        <v>2</v>
      </c>
      <c r="K10" s="19"/>
      <c r="L10" s="19"/>
      <c r="M10" s="19"/>
      <c r="N10" s="19">
        <v>3</v>
      </c>
      <c r="O10" s="19"/>
      <c r="Q10" s="21">
        <v>2</v>
      </c>
      <c r="R10" s="22" t="s">
        <v>68</v>
      </c>
    </row>
    <row r="11" spans="2:20">
      <c r="B11" s="18" t="s">
        <v>69</v>
      </c>
      <c r="C11" s="19">
        <v>3</v>
      </c>
      <c r="D11" s="19">
        <v>3</v>
      </c>
      <c r="E11" s="19">
        <v>3</v>
      </c>
      <c r="F11" s="19">
        <v>1</v>
      </c>
      <c r="G11" s="19"/>
      <c r="H11" s="19"/>
      <c r="I11" s="19"/>
      <c r="J11" s="19">
        <v>2</v>
      </c>
      <c r="K11" s="19"/>
      <c r="L11" s="19"/>
      <c r="M11" s="19"/>
      <c r="N11" s="19">
        <v>3</v>
      </c>
      <c r="O11" s="19"/>
      <c r="Q11" s="21">
        <v>3</v>
      </c>
      <c r="R11" s="22" t="s">
        <v>70</v>
      </c>
    </row>
    <row r="12" spans="2:20" ht="15.75">
      <c r="B12" s="23" t="s">
        <v>71</v>
      </c>
      <c r="C12" s="24">
        <f>IFERROR(AVERAGEIF(C6:C11,"&lt;&gt;0"),"")</f>
        <v>3</v>
      </c>
      <c r="D12" s="24">
        <f t="shared" ref="D12:O12" si="0">IFERROR(AVERAGEIF(D6:D11,"&lt;&gt;0"),"")</f>
        <v>3</v>
      </c>
      <c r="E12" s="24">
        <f t="shared" si="0"/>
        <v>2.6666666666666665</v>
      </c>
      <c r="F12" s="24">
        <f t="shared" si="0"/>
        <v>1</v>
      </c>
      <c r="G12" s="24" t="str">
        <f t="shared" si="0"/>
        <v/>
      </c>
      <c r="H12" s="24" t="str">
        <f t="shared" si="0"/>
        <v/>
      </c>
      <c r="I12" s="24" t="str">
        <f t="shared" si="0"/>
        <v/>
      </c>
      <c r="J12" s="24">
        <f t="shared" si="0"/>
        <v>2</v>
      </c>
      <c r="K12" s="24" t="str">
        <f t="shared" si="0"/>
        <v/>
      </c>
      <c r="L12" s="24" t="str">
        <f t="shared" si="0"/>
        <v/>
      </c>
      <c r="M12" s="24" t="str">
        <f t="shared" si="0"/>
        <v/>
      </c>
      <c r="N12" s="24">
        <f t="shared" si="0"/>
        <v>3</v>
      </c>
      <c r="O12" s="24" t="str">
        <f t="shared" si="0"/>
        <v/>
      </c>
    </row>
    <row r="15" spans="2:20" ht="65.25" customHeight="1">
      <c r="B15" s="131" t="s">
        <v>72</v>
      </c>
      <c r="C15" s="131"/>
      <c r="D15" s="131"/>
      <c r="E15" s="131"/>
      <c r="F15" s="131"/>
      <c r="G15" s="131"/>
      <c r="H15" s="131"/>
      <c r="I15" s="131"/>
      <c r="J15" s="131"/>
      <c r="K15" s="131"/>
      <c r="L15" s="131"/>
      <c r="P15" s="145" t="s">
        <v>221</v>
      </c>
      <c r="Q15" s="145"/>
      <c r="R15" s="145"/>
      <c r="S15" s="145"/>
      <c r="T15" s="145"/>
    </row>
    <row r="16" spans="2:20" ht="70.5" customHeight="1">
      <c r="B16" s="131" t="s">
        <v>74</v>
      </c>
      <c r="C16" s="131"/>
      <c r="D16" s="131"/>
      <c r="E16" s="131"/>
      <c r="F16" s="131"/>
      <c r="G16" s="131"/>
      <c r="H16" s="131"/>
      <c r="I16" s="131"/>
      <c r="J16" s="131"/>
      <c r="K16" s="131"/>
      <c r="L16" s="131"/>
      <c r="P16" s="146" t="s">
        <v>222</v>
      </c>
      <c r="Q16" s="146"/>
      <c r="R16" s="146"/>
      <c r="S16" s="146"/>
      <c r="T16" s="146"/>
    </row>
    <row r="17" spans="2:12" ht="52.5" customHeight="1">
      <c r="B17" s="142" t="s">
        <v>76</v>
      </c>
      <c r="C17" s="142"/>
      <c r="D17" s="142"/>
      <c r="E17" s="142"/>
      <c r="F17" s="142"/>
      <c r="G17" s="142"/>
      <c r="H17" s="142"/>
      <c r="I17" s="142"/>
      <c r="J17" s="142"/>
      <c r="K17" s="142"/>
      <c r="L17" s="142"/>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dimension ref="B2:N12"/>
  <sheetViews>
    <sheetView workbookViewId="0">
      <selection activeCell="G12" sqref="G12"/>
    </sheetView>
  </sheetViews>
  <sheetFormatPr defaultRowHeight="15"/>
  <cols>
    <col min="3" max="3" width="46.710937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268</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70.5" customHeight="1">
      <c r="B8" s="35">
        <v>1</v>
      </c>
      <c r="C8" s="29" t="s">
        <v>269</v>
      </c>
      <c r="F8" s="141"/>
      <c r="G8" s="141"/>
      <c r="H8" s="141"/>
      <c r="I8" s="141"/>
      <c r="J8" s="141"/>
      <c r="K8" s="141"/>
      <c r="L8" s="141"/>
      <c r="M8" s="141"/>
      <c r="N8" s="141"/>
    </row>
    <row r="9" spans="2:14" ht="54" customHeight="1">
      <c r="B9" s="35">
        <v>2</v>
      </c>
      <c r="C9" s="29" t="s">
        <v>270</v>
      </c>
    </row>
    <row r="10" spans="2:14" ht="48" customHeight="1">
      <c r="B10" s="35">
        <v>3</v>
      </c>
      <c r="C10" s="29" t="s">
        <v>271</v>
      </c>
    </row>
    <row r="11" spans="2:14" ht="44.25" customHeight="1">
      <c r="B11" s="35">
        <v>4</v>
      </c>
      <c r="C11" s="29" t="s">
        <v>272</v>
      </c>
    </row>
    <row r="12" spans="2:14" ht="49.5">
      <c r="B12" s="35">
        <v>5</v>
      </c>
      <c r="C12" s="29" t="s">
        <v>273</v>
      </c>
    </row>
  </sheetData>
  <mergeCells count="3">
    <mergeCell ref="B2:C2"/>
    <mergeCell ref="F2:N8"/>
    <mergeCell ref="B5:C5"/>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7109375" customWidth="1"/>
  </cols>
  <sheetData>
    <row r="2" spans="2:20" ht="25.5">
      <c r="B2" s="143" t="s">
        <v>44</v>
      </c>
      <c r="C2" s="143"/>
      <c r="D2" s="143"/>
      <c r="E2" s="143"/>
      <c r="F2" s="143"/>
      <c r="G2" s="143"/>
      <c r="H2" s="143"/>
      <c r="I2" s="143"/>
      <c r="J2" s="143"/>
      <c r="K2" s="143"/>
      <c r="L2" s="143"/>
      <c r="M2" s="143"/>
      <c r="N2" s="143"/>
      <c r="O2" s="143"/>
      <c r="S2" s="48"/>
      <c r="T2" s="48"/>
    </row>
    <row r="3" spans="2:20" ht="20.25">
      <c r="B3" s="148" t="s">
        <v>268</v>
      </c>
      <c r="C3" s="148"/>
      <c r="D3" s="148"/>
      <c r="E3" s="148"/>
      <c r="F3" s="148"/>
      <c r="G3" s="148"/>
      <c r="H3" s="148"/>
      <c r="I3" s="148"/>
      <c r="J3" s="148"/>
      <c r="K3" s="148"/>
      <c r="L3" s="148"/>
      <c r="M3" s="148"/>
      <c r="N3" s="148"/>
      <c r="O3" s="148"/>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c r="E6" s="19">
        <v>3</v>
      </c>
      <c r="F6" s="19">
        <v>2</v>
      </c>
      <c r="G6" s="19"/>
      <c r="H6" s="19"/>
      <c r="I6" s="19"/>
      <c r="J6" s="19"/>
      <c r="K6" s="19"/>
      <c r="L6" s="19"/>
      <c r="M6" s="19"/>
      <c r="N6" s="19"/>
      <c r="O6" s="19">
        <v>1</v>
      </c>
      <c r="S6" s="20"/>
    </row>
    <row r="7" spans="2:20">
      <c r="B7" s="18" t="s">
        <v>60</v>
      </c>
      <c r="C7" s="19">
        <v>3</v>
      </c>
      <c r="D7" s="19"/>
      <c r="E7" s="19">
        <v>3</v>
      </c>
      <c r="F7" s="19">
        <v>2</v>
      </c>
      <c r="G7" s="19"/>
      <c r="H7" s="19">
        <v>2</v>
      </c>
      <c r="I7" s="19"/>
      <c r="J7" s="19"/>
      <c r="K7" s="19"/>
      <c r="L7" s="19"/>
      <c r="M7" s="19"/>
      <c r="N7" s="19"/>
      <c r="O7" s="19">
        <v>3</v>
      </c>
      <c r="Q7" s="18" t="s">
        <v>61</v>
      </c>
      <c r="R7" s="18" t="s">
        <v>613</v>
      </c>
    </row>
    <row r="8" spans="2:20">
      <c r="B8" s="18" t="s">
        <v>63</v>
      </c>
      <c r="C8" s="19">
        <v>2</v>
      </c>
      <c r="D8" s="19"/>
      <c r="E8" s="19">
        <v>2</v>
      </c>
      <c r="F8" s="19">
        <v>2</v>
      </c>
      <c r="G8" s="19"/>
      <c r="H8" s="19">
        <v>2</v>
      </c>
      <c r="I8" s="19"/>
      <c r="J8" s="19"/>
      <c r="K8" s="19"/>
      <c r="L8" s="19"/>
      <c r="M8" s="19"/>
      <c r="N8" s="19"/>
      <c r="O8" s="19">
        <v>3</v>
      </c>
      <c r="Q8" s="21"/>
      <c r="R8" s="22" t="s">
        <v>64</v>
      </c>
    </row>
    <row r="9" spans="2:20">
      <c r="B9" s="18" t="s">
        <v>65</v>
      </c>
      <c r="C9" s="19">
        <v>2</v>
      </c>
      <c r="D9" s="19"/>
      <c r="E9" s="19">
        <v>2</v>
      </c>
      <c r="F9" s="19">
        <v>2</v>
      </c>
      <c r="G9" s="19"/>
      <c r="H9" s="19">
        <v>2</v>
      </c>
      <c r="I9" s="19"/>
      <c r="J9" s="19"/>
      <c r="K9" s="19"/>
      <c r="L9" s="19"/>
      <c r="M9" s="19"/>
      <c r="N9" s="19"/>
      <c r="O9" s="19">
        <v>3</v>
      </c>
      <c r="Q9" s="21">
        <v>1</v>
      </c>
      <c r="R9" s="22" t="s">
        <v>66</v>
      </c>
    </row>
    <row r="10" spans="2:20">
      <c r="B10" s="18" t="s">
        <v>67</v>
      </c>
      <c r="C10" s="19">
        <v>2</v>
      </c>
      <c r="D10" s="19"/>
      <c r="E10" s="19">
        <v>2</v>
      </c>
      <c r="F10" s="19">
        <v>2</v>
      </c>
      <c r="G10" s="19"/>
      <c r="H10" s="19">
        <v>2</v>
      </c>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2.4</v>
      </c>
      <c r="D12" s="24" t="str">
        <f t="shared" ref="D12:O12" si="0">IFERROR(AVERAGEIF(D6:D11,"&lt;&gt;0"),"")</f>
        <v/>
      </c>
      <c r="E12" s="24">
        <f t="shared" si="0"/>
        <v>2.4</v>
      </c>
      <c r="F12" s="24">
        <f t="shared" si="0"/>
        <v>2</v>
      </c>
      <c r="G12" s="24" t="str">
        <f t="shared" si="0"/>
        <v/>
      </c>
      <c r="H12" s="24">
        <f t="shared" si="0"/>
        <v>2</v>
      </c>
      <c r="I12" s="24" t="str">
        <f t="shared" si="0"/>
        <v/>
      </c>
      <c r="J12" s="24" t="str">
        <f t="shared" si="0"/>
        <v/>
      </c>
      <c r="K12" s="24" t="str">
        <f t="shared" si="0"/>
        <v/>
      </c>
      <c r="L12" s="24" t="str">
        <f t="shared" si="0"/>
        <v/>
      </c>
      <c r="M12" s="24" t="str">
        <f t="shared" si="0"/>
        <v/>
      </c>
      <c r="N12" s="24" t="str">
        <f t="shared" si="0"/>
        <v/>
      </c>
      <c r="O12" s="24">
        <f t="shared" si="0"/>
        <v>2.5</v>
      </c>
    </row>
    <row r="15" spans="2:20" ht="59.25" customHeight="1">
      <c r="B15" s="131" t="s">
        <v>72</v>
      </c>
      <c r="C15" s="131"/>
      <c r="D15" s="131"/>
      <c r="E15" s="131"/>
      <c r="F15" s="131"/>
      <c r="G15" s="131"/>
      <c r="H15" s="131"/>
      <c r="I15" s="131"/>
      <c r="J15" s="131"/>
      <c r="K15" s="131"/>
      <c r="L15" s="131"/>
      <c r="P15" s="145" t="s">
        <v>221</v>
      </c>
      <c r="Q15" s="145"/>
      <c r="R15" s="145"/>
      <c r="S15" s="145"/>
      <c r="T15" s="145"/>
    </row>
    <row r="16" spans="2:20" ht="71.25" customHeight="1">
      <c r="B16" s="131" t="s">
        <v>74</v>
      </c>
      <c r="C16" s="131"/>
      <c r="D16" s="131"/>
      <c r="E16" s="131"/>
      <c r="F16" s="131"/>
      <c r="G16" s="131"/>
      <c r="H16" s="131"/>
      <c r="I16" s="131"/>
      <c r="J16" s="131"/>
      <c r="K16" s="131"/>
      <c r="L16" s="131"/>
      <c r="P16" s="146" t="s">
        <v>222</v>
      </c>
      <c r="Q16" s="146"/>
      <c r="R16" s="146"/>
      <c r="S16" s="146"/>
      <c r="T16" s="146"/>
    </row>
    <row r="17" spans="2:12" ht="54" customHeight="1">
      <c r="B17" s="142" t="s">
        <v>76</v>
      </c>
      <c r="C17" s="142"/>
      <c r="D17" s="142"/>
      <c r="E17" s="142"/>
      <c r="F17" s="142"/>
      <c r="G17" s="142"/>
      <c r="H17" s="142"/>
      <c r="I17" s="142"/>
      <c r="J17" s="142"/>
      <c r="K17" s="142"/>
      <c r="L17" s="142"/>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dimension ref="B2:N13"/>
  <sheetViews>
    <sheetView workbookViewId="0">
      <selection activeCell="C13" sqref="C13"/>
    </sheetView>
  </sheetViews>
  <sheetFormatPr defaultRowHeight="15"/>
  <cols>
    <col min="3" max="3" width="56.710937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274</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42.75" customHeight="1">
      <c r="B8" s="35">
        <v>1</v>
      </c>
      <c r="C8" s="29" t="s">
        <v>180</v>
      </c>
      <c r="F8" s="141"/>
      <c r="G8" s="141"/>
      <c r="H8" s="141"/>
      <c r="I8" s="141"/>
      <c r="J8" s="141"/>
      <c r="K8" s="141"/>
      <c r="L8" s="141"/>
      <c r="M8" s="141"/>
      <c r="N8" s="141"/>
    </row>
    <row r="9" spans="2:14" ht="40.5" customHeight="1">
      <c r="B9" s="35">
        <v>2</v>
      </c>
      <c r="C9" s="29" t="s">
        <v>275</v>
      </c>
    </row>
    <row r="10" spans="2:14" ht="25.5" customHeight="1">
      <c r="B10" s="35">
        <v>3</v>
      </c>
      <c r="C10" s="29" t="s">
        <v>276</v>
      </c>
    </row>
    <row r="11" spans="2:14" ht="28.5" customHeight="1">
      <c r="B11" s="35">
        <v>4</v>
      </c>
      <c r="C11" s="29" t="s">
        <v>182</v>
      </c>
    </row>
    <row r="12" spans="2:14" ht="22.5" customHeight="1">
      <c r="B12" s="35">
        <v>5</v>
      </c>
      <c r="C12" s="29" t="s">
        <v>183</v>
      </c>
    </row>
    <row r="13" spans="2:14" ht="18.75">
      <c r="B13" s="35">
        <v>6</v>
      </c>
      <c r="C13" s="29" t="s">
        <v>184</v>
      </c>
    </row>
  </sheetData>
  <mergeCells count="3">
    <mergeCell ref="B2:C2"/>
    <mergeCell ref="F2:N8"/>
    <mergeCell ref="B5:C5"/>
  </mergeCells>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dimension ref="B2:T18"/>
  <sheetViews>
    <sheetView topLeftCell="A3" workbookViewId="0">
      <selection activeCell="C12" sqref="C12:O12"/>
    </sheetView>
  </sheetViews>
  <sheetFormatPr defaultRowHeight="15"/>
  <cols>
    <col min="18" max="18" width="18.5703125" customWidth="1"/>
  </cols>
  <sheetData>
    <row r="2" spans="2:20" ht="25.5">
      <c r="B2" s="143" t="s">
        <v>44</v>
      </c>
      <c r="C2" s="143"/>
      <c r="D2" s="143"/>
      <c r="E2" s="143"/>
      <c r="F2" s="143"/>
      <c r="G2" s="143"/>
      <c r="H2" s="143"/>
      <c r="I2" s="143"/>
      <c r="J2" s="143"/>
      <c r="K2" s="143"/>
      <c r="L2" s="143"/>
      <c r="M2" s="143"/>
      <c r="N2" s="143"/>
      <c r="O2" s="143"/>
      <c r="S2" s="48"/>
      <c r="T2" s="48"/>
    </row>
    <row r="3" spans="2:20" ht="20.25">
      <c r="B3" s="148" t="s">
        <v>268</v>
      </c>
      <c r="C3" s="148"/>
      <c r="D3" s="148"/>
      <c r="E3" s="148"/>
      <c r="F3" s="148"/>
      <c r="G3" s="148"/>
      <c r="H3" s="148"/>
      <c r="I3" s="148"/>
      <c r="J3" s="148"/>
      <c r="K3" s="148"/>
      <c r="L3" s="148"/>
      <c r="M3" s="148"/>
      <c r="N3" s="148"/>
      <c r="O3" s="148"/>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3</v>
      </c>
      <c r="E6" s="19">
        <v>3</v>
      </c>
      <c r="F6" s="19">
        <v>3</v>
      </c>
      <c r="G6" s="19">
        <v>2</v>
      </c>
      <c r="H6" s="19">
        <v>2</v>
      </c>
      <c r="I6" s="19"/>
      <c r="J6" s="19">
        <v>2</v>
      </c>
      <c r="K6" s="19">
        <v>3</v>
      </c>
      <c r="L6" s="19"/>
      <c r="M6" s="19"/>
      <c r="N6" s="19"/>
      <c r="O6" s="19">
        <v>3</v>
      </c>
      <c r="S6" s="20"/>
    </row>
    <row r="7" spans="2:20">
      <c r="B7" s="18" t="s">
        <v>60</v>
      </c>
      <c r="C7" s="19">
        <v>3</v>
      </c>
      <c r="D7" s="19">
        <v>3</v>
      </c>
      <c r="E7" s="19">
        <v>3</v>
      </c>
      <c r="F7" s="19"/>
      <c r="G7" s="19">
        <v>2</v>
      </c>
      <c r="H7" s="19"/>
      <c r="I7" s="19"/>
      <c r="J7" s="19">
        <v>2</v>
      </c>
      <c r="K7" s="19">
        <v>3</v>
      </c>
      <c r="L7" s="19"/>
      <c r="M7" s="19"/>
      <c r="N7" s="19"/>
      <c r="O7" s="19">
        <v>3</v>
      </c>
      <c r="Q7" s="18" t="s">
        <v>61</v>
      </c>
      <c r="R7" s="18" t="s">
        <v>613</v>
      </c>
    </row>
    <row r="8" spans="2:20">
      <c r="B8" s="18" t="s">
        <v>63</v>
      </c>
      <c r="C8" s="19">
        <v>3</v>
      </c>
      <c r="D8" s="19">
        <v>3</v>
      </c>
      <c r="E8" s="19">
        <v>3</v>
      </c>
      <c r="F8" s="19"/>
      <c r="G8" s="19">
        <v>2</v>
      </c>
      <c r="H8" s="19">
        <v>2</v>
      </c>
      <c r="I8" s="19"/>
      <c r="J8" s="19">
        <v>2</v>
      </c>
      <c r="K8" s="19">
        <v>2</v>
      </c>
      <c r="L8" s="19"/>
      <c r="M8" s="19"/>
      <c r="N8" s="19"/>
      <c r="O8" s="19">
        <v>3</v>
      </c>
      <c r="Q8" s="21"/>
      <c r="R8" s="22" t="s">
        <v>64</v>
      </c>
    </row>
    <row r="9" spans="2:20">
      <c r="B9" s="18" t="s">
        <v>65</v>
      </c>
      <c r="C9" s="19">
        <v>3</v>
      </c>
      <c r="D9" s="19">
        <v>3</v>
      </c>
      <c r="E9" s="19">
        <v>3</v>
      </c>
      <c r="F9" s="19">
        <v>2</v>
      </c>
      <c r="G9" s="19">
        <v>2</v>
      </c>
      <c r="H9" s="19">
        <v>2</v>
      </c>
      <c r="I9" s="19"/>
      <c r="J9" s="19"/>
      <c r="K9" s="19">
        <v>3</v>
      </c>
      <c r="L9" s="19"/>
      <c r="M9" s="19"/>
      <c r="N9" s="19"/>
      <c r="O9" s="19">
        <v>3</v>
      </c>
      <c r="Q9" s="21">
        <v>1</v>
      </c>
      <c r="R9" s="22" t="s">
        <v>66</v>
      </c>
    </row>
    <row r="10" spans="2:20">
      <c r="B10" s="18" t="s">
        <v>67</v>
      </c>
      <c r="C10" s="19">
        <v>3</v>
      </c>
      <c r="D10" s="19">
        <v>3</v>
      </c>
      <c r="E10" s="19">
        <v>3</v>
      </c>
      <c r="F10" s="19"/>
      <c r="G10" s="19"/>
      <c r="H10" s="19"/>
      <c r="I10" s="19"/>
      <c r="J10" s="19"/>
      <c r="K10" s="19">
        <v>2</v>
      </c>
      <c r="L10" s="19"/>
      <c r="M10" s="19"/>
      <c r="N10" s="19"/>
      <c r="O10" s="19">
        <v>3</v>
      </c>
      <c r="Q10" s="21">
        <v>2</v>
      </c>
      <c r="R10" s="22" t="s">
        <v>68</v>
      </c>
    </row>
    <row r="11" spans="2:20">
      <c r="B11" s="18" t="s">
        <v>69</v>
      </c>
      <c r="C11" s="19">
        <v>3</v>
      </c>
      <c r="D11" s="19">
        <v>3</v>
      </c>
      <c r="E11" s="19">
        <v>3</v>
      </c>
      <c r="F11" s="19"/>
      <c r="G11" s="19"/>
      <c r="H11" s="19">
        <v>2</v>
      </c>
      <c r="I11" s="19"/>
      <c r="J11" s="19"/>
      <c r="K11" s="19"/>
      <c r="L11" s="19"/>
      <c r="M11" s="19"/>
      <c r="N11" s="19"/>
      <c r="O11" s="19">
        <v>3</v>
      </c>
      <c r="Q11" s="21">
        <v>3</v>
      </c>
      <c r="R11" s="22" t="s">
        <v>70</v>
      </c>
    </row>
    <row r="12" spans="2:20" ht="15.75">
      <c r="B12" s="23" t="s">
        <v>71</v>
      </c>
      <c r="C12" s="24">
        <f>IFERROR(AVERAGEIF(C6:C11,"&lt;&gt;0"),"")</f>
        <v>3</v>
      </c>
      <c r="D12" s="24">
        <f t="shared" ref="D12:O12" si="0">IFERROR(AVERAGEIF(D6:D11,"&lt;&gt;0"),"")</f>
        <v>3</v>
      </c>
      <c r="E12" s="24">
        <f t="shared" si="0"/>
        <v>3</v>
      </c>
      <c r="F12" s="24">
        <f t="shared" si="0"/>
        <v>2.5</v>
      </c>
      <c r="G12" s="24">
        <f t="shared" si="0"/>
        <v>2</v>
      </c>
      <c r="H12" s="24">
        <f t="shared" si="0"/>
        <v>2</v>
      </c>
      <c r="I12" s="24" t="str">
        <f t="shared" si="0"/>
        <v/>
      </c>
      <c r="J12" s="24">
        <f t="shared" si="0"/>
        <v>2</v>
      </c>
      <c r="K12" s="24">
        <f t="shared" si="0"/>
        <v>2.6</v>
      </c>
      <c r="L12" s="24" t="str">
        <f t="shared" si="0"/>
        <v/>
      </c>
      <c r="M12" s="24" t="str">
        <f t="shared" si="0"/>
        <v/>
      </c>
      <c r="N12" s="24" t="str">
        <f t="shared" si="0"/>
        <v/>
      </c>
      <c r="O12" s="24">
        <f t="shared" si="0"/>
        <v>3</v>
      </c>
    </row>
    <row r="15" spans="2:20" ht="19.5">
      <c r="B15" s="131" t="s">
        <v>72</v>
      </c>
      <c r="C15" s="131"/>
      <c r="D15" s="131"/>
      <c r="E15" s="131"/>
      <c r="F15" s="131"/>
      <c r="G15" s="131"/>
      <c r="H15" s="131"/>
      <c r="I15" s="131"/>
      <c r="J15" s="131"/>
      <c r="K15" s="131"/>
      <c r="L15" s="131"/>
      <c r="P15" s="145" t="s">
        <v>221</v>
      </c>
      <c r="Q15" s="145"/>
      <c r="R15" s="145"/>
      <c r="S15" s="145"/>
      <c r="T15" s="145"/>
    </row>
    <row r="16" spans="2:20" ht="16.5">
      <c r="B16" s="131" t="s">
        <v>74</v>
      </c>
      <c r="C16" s="131"/>
      <c r="D16" s="131"/>
      <c r="E16" s="131"/>
      <c r="F16" s="131"/>
      <c r="G16" s="131"/>
      <c r="H16" s="131"/>
      <c r="I16" s="131"/>
      <c r="J16" s="131"/>
      <c r="K16" s="131"/>
      <c r="L16" s="131"/>
      <c r="P16" s="146" t="s">
        <v>222</v>
      </c>
      <c r="Q16" s="146"/>
      <c r="R16" s="146"/>
      <c r="S16" s="146"/>
      <c r="T16" s="146"/>
    </row>
    <row r="17" spans="2:12" ht="15.75">
      <c r="B17" s="142" t="s">
        <v>76</v>
      </c>
      <c r="C17" s="142"/>
      <c r="D17" s="142"/>
      <c r="E17" s="142"/>
      <c r="F17" s="142"/>
      <c r="G17" s="142"/>
      <c r="H17" s="142"/>
      <c r="I17" s="142"/>
      <c r="J17" s="142"/>
      <c r="K17" s="142"/>
      <c r="L17" s="142"/>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dimension ref="B4:G15"/>
  <sheetViews>
    <sheetView workbookViewId="0">
      <selection activeCell="B4" sqref="B4:G15"/>
    </sheetView>
  </sheetViews>
  <sheetFormatPr defaultRowHeight="15"/>
  <cols>
    <col min="2" max="2" width="7.85546875" customWidth="1"/>
    <col min="3" max="3" width="34.85546875" customWidth="1"/>
    <col min="4" max="4" width="12" customWidth="1"/>
    <col min="5" max="5" width="15.42578125" customWidth="1"/>
    <col min="6" max="6" width="15" customWidth="1"/>
    <col min="7" max="7" width="17.28515625" customWidth="1"/>
  </cols>
  <sheetData>
    <row r="4" spans="2:7" ht="18.75">
      <c r="B4" s="152" t="s">
        <v>107</v>
      </c>
      <c r="C4" s="152" t="s">
        <v>108</v>
      </c>
      <c r="D4" s="162" t="s">
        <v>698</v>
      </c>
      <c r="E4" s="162"/>
      <c r="F4" s="162"/>
      <c r="G4" s="162"/>
    </row>
    <row r="5" spans="2:7" ht="18.75">
      <c r="B5" s="152"/>
      <c r="C5" s="152"/>
      <c r="D5" s="77" t="s">
        <v>629</v>
      </c>
      <c r="E5" s="77" t="s">
        <v>627</v>
      </c>
      <c r="F5" s="77" t="s">
        <v>628</v>
      </c>
      <c r="G5" s="77" t="s">
        <v>627</v>
      </c>
    </row>
    <row r="6" spans="2:7" ht="21" customHeight="1">
      <c r="B6" s="79">
        <v>1</v>
      </c>
      <c r="C6" s="80" t="s">
        <v>668</v>
      </c>
      <c r="D6" s="79" t="s">
        <v>687</v>
      </c>
      <c r="E6" s="79">
        <v>3</v>
      </c>
      <c r="F6" s="79" t="s">
        <v>688</v>
      </c>
      <c r="G6" s="79">
        <v>2</v>
      </c>
    </row>
    <row r="7" spans="2:7" ht="18.75" customHeight="1">
      <c r="B7" s="79">
        <v>2</v>
      </c>
      <c r="C7" s="80" t="s">
        <v>669</v>
      </c>
      <c r="D7" s="79" t="s">
        <v>689</v>
      </c>
      <c r="E7" s="79">
        <v>3</v>
      </c>
      <c r="F7" s="79" t="s">
        <v>690</v>
      </c>
      <c r="G7" s="79">
        <v>3</v>
      </c>
    </row>
    <row r="8" spans="2:7" ht="19.5" customHeight="1">
      <c r="B8" s="79">
        <v>3</v>
      </c>
      <c r="C8" s="80" t="s">
        <v>670</v>
      </c>
      <c r="D8" s="79" t="s">
        <v>666</v>
      </c>
      <c r="E8" s="79">
        <v>3</v>
      </c>
      <c r="F8" s="79" t="s">
        <v>691</v>
      </c>
      <c r="G8" s="79">
        <v>2</v>
      </c>
    </row>
    <row r="9" spans="2:7" ht="18.75" customHeight="1">
      <c r="B9" s="79">
        <v>4</v>
      </c>
      <c r="C9" s="80" t="s">
        <v>671</v>
      </c>
      <c r="D9" s="79" t="s">
        <v>213</v>
      </c>
      <c r="E9" s="79" t="s">
        <v>213</v>
      </c>
      <c r="F9" s="79" t="s">
        <v>692</v>
      </c>
      <c r="G9" s="79">
        <v>3</v>
      </c>
    </row>
    <row r="10" spans="2:7" ht="21.75" customHeight="1">
      <c r="B10" s="79">
        <v>5</v>
      </c>
      <c r="C10" s="80" t="s">
        <v>672</v>
      </c>
      <c r="D10" s="79" t="s">
        <v>213</v>
      </c>
      <c r="E10" s="79" t="s">
        <v>213</v>
      </c>
      <c r="F10" s="79" t="s">
        <v>667</v>
      </c>
      <c r="G10" s="79">
        <v>1</v>
      </c>
    </row>
    <row r="11" spans="2:7" ht="24" customHeight="1">
      <c r="B11" s="79">
        <v>6</v>
      </c>
      <c r="C11" s="80" t="s">
        <v>673</v>
      </c>
      <c r="D11" s="79" t="s">
        <v>693</v>
      </c>
      <c r="E11" s="79">
        <v>3</v>
      </c>
      <c r="F11" s="79" t="s">
        <v>694</v>
      </c>
      <c r="G11" s="79">
        <v>2</v>
      </c>
    </row>
    <row r="12" spans="2:7" ht="21.75" customHeight="1">
      <c r="B12" s="79">
        <v>7</v>
      </c>
      <c r="C12" s="80" t="s">
        <v>674</v>
      </c>
      <c r="D12" s="79" t="s">
        <v>695</v>
      </c>
      <c r="E12" s="79">
        <v>2</v>
      </c>
      <c r="F12" s="79" t="s">
        <v>696</v>
      </c>
      <c r="G12" s="79">
        <v>2</v>
      </c>
    </row>
    <row r="13" spans="2:7" ht="22.5" customHeight="1">
      <c r="B13" s="79">
        <v>8</v>
      </c>
      <c r="C13" s="80" t="s">
        <v>675</v>
      </c>
      <c r="D13" s="79" t="s">
        <v>213</v>
      </c>
      <c r="E13" s="79" t="s">
        <v>213</v>
      </c>
      <c r="F13" s="79" t="s">
        <v>697</v>
      </c>
      <c r="G13" s="79">
        <v>3</v>
      </c>
    </row>
    <row r="14" spans="2:7" ht="33.75" customHeight="1">
      <c r="B14" s="79">
        <v>9</v>
      </c>
      <c r="C14" s="80" t="s">
        <v>676</v>
      </c>
      <c r="D14" s="79" t="s">
        <v>699</v>
      </c>
      <c r="E14" s="79">
        <v>3</v>
      </c>
      <c r="F14" s="79" t="s">
        <v>700</v>
      </c>
      <c r="G14" s="79">
        <v>0</v>
      </c>
    </row>
    <row r="15" spans="2:7" ht="34.5" customHeight="1">
      <c r="B15" s="79">
        <v>10</v>
      </c>
      <c r="C15" s="80" t="s">
        <v>677</v>
      </c>
      <c r="D15" s="79" t="s">
        <v>213</v>
      </c>
      <c r="E15" s="79" t="s">
        <v>213</v>
      </c>
      <c r="F15" s="79" t="s">
        <v>693</v>
      </c>
      <c r="G15" s="79">
        <v>3</v>
      </c>
    </row>
  </sheetData>
  <mergeCells count="3">
    <mergeCell ref="B4:B5"/>
    <mergeCell ref="C4:C5"/>
    <mergeCell ref="D4:G4"/>
  </mergeCells>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B2:K21"/>
  <sheetViews>
    <sheetView workbookViewId="0">
      <selection activeCell="C7" sqref="C7:C16"/>
    </sheetView>
  </sheetViews>
  <sheetFormatPr defaultRowHeight="15"/>
  <cols>
    <col min="3" max="3" width="41.140625" customWidth="1"/>
    <col min="4" max="4" width="11.85546875" customWidth="1"/>
    <col min="5" max="7" width="11.28515625" customWidth="1"/>
    <col min="8" max="8" width="11.7109375" customWidth="1"/>
    <col min="10" max="10" width="39.7109375" customWidth="1"/>
    <col min="11" max="11" width="20.85546875" customWidth="1"/>
  </cols>
  <sheetData>
    <row r="2" spans="2:11" ht="21.75">
      <c r="B2" s="154" t="s">
        <v>102</v>
      </c>
      <c r="C2" s="155"/>
      <c r="D2" s="155"/>
      <c r="E2" s="155"/>
      <c r="F2" s="155"/>
      <c r="G2" s="155"/>
      <c r="H2" s="155"/>
    </row>
    <row r="4" spans="2:11" ht="17.25">
      <c r="B4" s="39" t="s">
        <v>103</v>
      </c>
      <c r="C4" s="40"/>
      <c r="D4" s="39" t="s">
        <v>104</v>
      </c>
      <c r="E4" s="40"/>
      <c r="F4" s="40"/>
      <c r="G4" s="40"/>
      <c r="H4" s="39" t="s">
        <v>615</v>
      </c>
    </row>
    <row r="5" spans="2:11" ht="21.75">
      <c r="B5" s="39" t="s">
        <v>106</v>
      </c>
      <c r="C5" s="40"/>
      <c r="D5" s="40"/>
      <c r="E5" s="40"/>
      <c r="F5" s="40"/>
      <c r="G5" s="40"/>
      <c r="H5" s="40"/>
      <c r="J5" s="156" t="s">
        <v>114</v>
      </c>
      <c r="K5" s="156"/>
    </row>
    <row r="6" spans="2:11" ht="141.75" customHeight="1">
      <c r="B6" s="77" t="s">
        <v>107</v>
      </c>
      <c r="C6" s="77" t="s">
        <v>108</v>
      </c>
      <c r="D6" s="78" t="s">
        <v>109</v>
      </c>
      <c r="E6" s="78" t="s">
        <v>110</v>
      </c>
      <c r="F6" s="78" t="s">
        <v>111</v>
      </c>
      <c r="G6" s="78" t="s">
        <v>112</v>
      </c>
      <c r="H6" s="78" t="s">
        <v>113</v>
      </c>
      <c r="J6" s="141" t="s">
        <v>115</v>
      </c>
      <c r="K6" s="141"/>
    </row>
    <row r="7" spans="2:11" ht="16.5">
      <c r="B7" s="79">
        <v>1</v>
      </c>
      <c r="C7" s="80" t="s">
        <v>668</v>
      </c>
      <c r="D7" s="79">
        <v>3</v>
      </c>
      <c r="E7" s="79">
        <f>D7*0.25</f>
        <v>0.75</v>
      </c>
      <c r="F7" s="79">
        <v>2</v>
      </c>
      <c r="G7" s="79">
        <f>F7*0.75</f>
        <v>1.5</v>
      </c>
      <c r="H7" s="79">
        <f>E7+G7</f>
        <v>2.25</v>
      </c>
      <c r="J7" s="70"/>
      <c r="K7" s="70"/>
    </row>
    <row r="8" spans="2:11" ht="15" customHeight="1">
      <c r="B8" s="79">
        <v>2</v>
      </c>
      <c r="C8" s="80" t="s">
        <v>669</v>
      </c>
      <c r="D8" s="79">
        <v>3</v>
      </c>
      <c r="E8" s="79">
        <f t="shared" ref="E8:E16" si="0">D8*0.25</f>
        <v>0.75</v>
      </c>
      <c r="F8" s="79">
        <v>3</v>
      </c>
      <c r="G8" s="79">
        <f t="shared" ref="G8:G15" si="1">F8*0.75</f>
        <v>2.25</v>
      </c>
      <c r="H8" s="79">
        <f t="shared" ref="H8:H16" si="2">E8+G8</f>
        <v>3</v>
      </c>
      <c r="J8" s="70"/>
      <c r="K8" s="70"/>
    </row>
    <row r="9" spans="2:11" ht="15" customHeight="1">
      <c r="B9" s="79">
        <v>3</v>
      </c>
      <c r="C9" s="80" t="s">
        <v>670</v>
      </c>
      <c r="D9" s="79">
        <v>3</v>
      </c>
      <c r="E9" s="79">
        <f t="shared" si="0"/>
        <v>0.75</v>
      </c>
      <c r="F9" s="79">
        <v>2</v>
      </c>
      <c r="G9" s="79">
        <f t="shared" si="1"/>
        <v>1.5</v>
      </c>
      <c r="H9" s="79">
        <f t="shared" si="2"/>
        <v>2.25</v>
      </c>
      <c r="J9" s="70"/>
      <c r="K9" s="70"/>
    </row>
    <row r="10" spans="2:11" ht="15" customHeight="1">
      <c r="B10" s="79">
        <v>4</v>
      </c>
      <c r="C10" s="80" t="s">
        <v>671</v>
      </c>
      <c r="D10" s="79">
        <v>0</v>
      </c>
      <c r="E10" s="79">
        <f t="shared" si="0"/>
        <v>0</v>
      </c>
      <c r="F10" s="79">
        <v>3</v>
      </c>
      <c r="G10" s="79">
        <v>3</v>
      </c>
      <c r="H10" s="79">
        <f t="shared" si="2"/>
        <v>3</v>
      </c>
      <c r="J10" s="70"/>
      <c r="K10" s="70"/>
    </row>
    <row r="11" spans="2:11" ht="15" customHeight="1">
      <c r="B11" s="79">
        <v>5</v>
      </c>
      <c r="C11" s="80" t="s">
        <v>672</v>
      </c>
      <c r="D11" s="79">
        <v>0</v>
      </c>
      <c r="E11" s="79">
        <v>0</v>
      </c>
      <c r="F11" s="79">
        <v>1</v>
      </c>
      <c r="G11" s="79">
        <v>1</v>
      </c>
      <c r="H11" s="79">
        <v>1</v>
      </c>
      <c r="J11" s="70"/>
      <c r="K11" s="70"/>
    </row>
    <row r="12" spans="2:11" ht="15" customHeight="1">
      <c r="B12" s="79">
        <v>6</v>
      </c>
      <c r="C12" s="80" t="s">
        <v>673</v>
      </c>
      <c r="D12" s="79">
        <v>3</v>
      </c>
      <c r="E12" s="79">
        <f t="shared" si="0"/>
        <v>0.75</v>
      </c>
      <c r="F12" s="79">
        <v>2</v>
      </c>
      <c r="G12" s="79">
        <f t="shared" si="1"/>
        <v>1.5</v>
      </c>
      <c r="H12" s="79">
        <f t="shared" si="2"/>
        <v>2.25</v>
      </c>
    </row>
    <row r="13" spans="2:11" ht="15" customHeight="1">
      <c r="B13" s="79">
        <v>7</v>
      </c>
      <c r="C13" s="80" t="s">
        <v>674</v>
      </c>
      <c r="D13" s="79">
        <v>2</v>
      </c>
      <c r="E13" s="79">
        <f t="shared" si="0"/>
        <v>0.5</v>
      </c>
      <c r="F13" s="79">
        <v>2</v>
      </c>
      <c r="G13" s="79">
        <f t="shared" si="1"/>
        <v>1.5</v>
      </c>
      <c r="H13" s="79">
        <f t="shared" si="2"/>
        <v>2</v>
      </c>
    </row>
    <row r="14" spans="2:11" ht="16.5">
      <c r="B14" s="79">
        <v>8</v>
      </c>
      <c r="C14" s="80" t="s">
        <v>675</v>
      </c>
      <c r="D14" s="79">
        <v>0</v>
      </c>
      <c r="E14" s="79">
        <f t="shared" si="0"/>
        <v>0</v>
      </c>
      <c r="F14" s="79">
        <v>3</v>
      </c>
      <c r="G14" s="79">
        <v>3</v>
      </c>
      <c r="H14" s="79">
        <v>3</v>
      </c>
      <c r="J14" s="81" t="s">
        <v>116</v>
      </c>
      <c r="K14" s="81" t="s">
        <v>146</v>
      </c>
    </row>
    <row r="15" spans="2:11" ht="30">
      <c r="B15" s="79">
        <v>9</v>
      </c>
      <c r="C15" s="80" t="s">
        <v>676</v>
      </c>
      <c r="D15" s="79">
        <v>3</v>
      </c>
      <c r="E15" s="79">
        <f t="shared" si="0"/>
        <v>0.75</v>
      </c>
      <c r="F15" s="79">
        <v>0</v>
      </c>
      <c r="G15" s="79">
        <f t="shared" si="1"/>
        <v>0</v>
      </c>
      <c r="H15" s="79">
        <f t="shared" si="2"/>
        <v>0.75</v>
      </c>
      <c r="J15" s="44" t="s">
        <v>118</v>
      </c>
      <c r="K15" s="45" t="s">
        <v>119</v>
      </c>
    </row>
    <row r="16" spans="2:11" ht="30">
      <c r="B16" s="79">
        <v>10</v>
      </c>
      <c r="C16" s="80" t="s">
        <v>677</v>
      </c>
      <c r="D16" s="79">
        <v>0</v>
      </c>
      <c r="E16" s="79">
        <f t="shared" si="0"/>
        <v>0</v>
      </c>
      <c r="F16" s="79">
        <v>3</v>
      </c>
      <c r="G16" s="79">
        <v>3</v>
      </c>
      <c r="H16" s="79">
        <f t="shared" si="2"/>
        <v>3</v>
      </c>
      <c r="J16" s="44" t="s">
        <v>120</v>
      </c>
      <c r="K16" s="45" t="s">
        <v>121</v>
      </c>
    </row>
    <row r="17" spans="2:11" ht="16.5">
      <c r="B17" s="46"/>
      <c r="C17" s="47"/>
      <c r="D17" s="46"/>
      <c r="E17" s="46"/>
      <c r="F17" s="46"/>
      <c r="G17" s="46"/>
      <c r="H17" s="46"/>
      <c r="J17" s="44" t="s">
        <v>122</v>
      </c>
      <c r="K17" s="45" t="s">
        <v>123</v>
      </c>
    </row>
    <row r="18" spans="2:11" ht="16.5">
      <c r="B18" s="47"/>
      <c r="C18" s="47"/>
      <c r="D18" s="47"/>
      <c r="E18" s="47"/>
      <c r="F18" s="47"/>
      <c r="G18" s="47"/>
      <c r="H18" s="47"/>
      <c r="J18" s="44" t="s">
        <v>124</v>
      </c>
      <c r="K18" s="45" t="s">
        <v>125</v>
      </c>
    </row>
    <row r="19" spans="2:11">
      <c r="B19" s="46"/>
      <c r="C19" s="47"/>
      <c r="D19" s="46"/>
      <c r="E19" s="46"/>
      <c r="F19" s="46"/>
      <c r="G19" s="46"/>
      <c r="H19" s="46"/>
    </row>
    <row r="20" spans="2:11" ht="15.75">
      <c r="C20" s="67" t="s">
        <v>277</v>
      </c>
    </row>
    <row r="21" spans="2:11" ht="15.75" customHeight="1">
      <c r="C21" s="153" t="s">
        <v>278</v>
      </c>
      <c r="D21" s="153"/>
      <c r="E21" s="153"/>
      <c r="F21" s="153"/>
      <c r="G21" s="153"/>
      <c r="H21" s="153"/>
      <c r="I21" s="153"/>
      <c r="J21" s="153"/>
    </row>
  </sheetData>
  <mergeCells count="4">
    <mergeCell ref="C21:J21"/>
    <mergeCell ref="B2:H2"/>
    <mergeCell ref="J5:K5"/>
    <mergeCell ref="J6:K6"/>
  </mergeCell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dimension ref="B2:O17"/>
  <sheetViews>
    <sheetView workbookViewId="0">
      <selection activeCell="B17" sqref="B17"/>
    </sheetView>
  </sheetViews>
  <sheetFormatPr defaultRowHeight="15"/>
  <cols>
    <col min="2" max="2" width="30.140625" customWidth="1"/>
  </cols>
  <sheetData>
    <row r="2" spans="2:15" ht="20.25">
      <c r="B2" s="163" t="s">
        <v>624</v>
      </c>
      <c r="C2" s="163"/>
      <c r="D2" s="163"/>
      <c r="E2" s="163"/>
      <c r="F2" s="163"/>
      <c r="G2" s="163"/>
      <c r="H2" s="163"/>
      <c r="I2" s="163"/>
      <c r="J2" s="163"/>
      <c r="K2" s="163"/>
      <c r="L2" s="163"/>
      <c r="M2" s="163"/>
      <c r="N2" s="163"/>
      <c r="O2" s="163"/>
    </row>
    <row r="5" spans="2:15">
      <c r="B5" s="119"/>
      <c r="C5" s="119" t="s">
        <v>7</v>
      </c>
      <c r="D5" s="119" t="s">
        <v>9</v>
      </c>
      <c r="E5" s="119" t="s">
        <v>11</v>
      </c>
      <c r="F5" s="119" t="s">
        <v>13</v>
      </c>
      <c r="G5" s="119" t="s">
        <v>15</v>
      </c>
      <c r="H5" s="119" t="s">
        <v>17</v>
      </c>
      <c r="I5" s="119" t="s">
        <v>19</v>
      </c>
      <c r="J5" s="119" t="s">
        <v>21</v>
      </c>
      <c r="K5" s="119" t="s">
        <v>23</v>
      </c>
      <c r="L5" s="119" t="s">
        <v>25</v>
      </c>
      <c r="M5" s="119" t="s">
        <v>619</v>
      </c>
      <c r="N5" s="119" t="s">
        <v>620</v>
      </c>
      <c r="O5" s="119" t="s">
        <v>621</v>
      </c>
    </row>
    <row r="6" spans="2:15" ht="16.5">
      <c r="B6" s="192" t="s">
        <v>668</v>
      </c>
      <c r="C6" s="118">
        <v>3</v>
      </c>
      <c r="D6" s="116">
        <v>3</v>
      </c>
      <c r="E6" s="116">
        <v>3</v>
      </c>
      <c r="F6" s="116">
        <v>1</v>
      </c>
      <c r="G6" s="116">
        <v>3</v>
      </c>
      <c r="H6" s="116">
        <v>2</v>
      </c>
      <c r="I6" s="116" t="s">
        <v>622</v>
      </c>
      <c r="J6" s="116" t="s">
        <v>622</v>
      </c>
      <c r="K6" s="116" t="s">
        <v>622</v>
      </c>
      <c r="L6" s="116" t="s">
        <v>622</v>
      </c>
      <c r="M6" s="116" t="s">
        <v>622</v>
      </c>
      <c r="N6" s="116" t="s">
        <v>622</v>
      </c>
      <c r="O6" s="116" t="s">
        <v>622</v>
      </c>
    </row>
    <row r="7" spans="2:15" ht="16.5">
      <c r="B7" s="192" t="s">
        <v>669</v>
      </c>
      <c r="C7" s="118">
        <v>3</v>
      </c>
      <c r="D7" s="116">
        <v>2</v>
      </c>
      <c r="E7" s="116">
        <v>1.25</v>
      </c>
      <c r="F7" s="116">
        <v>2</v>
      </c>
      <c r="G7" s="116">
        <v>2</v>
      </c>
      <c r="H7" s="116" t="s">
        <v>622</v>
      </c>
      <c r="I7" s="116" t="s">
        <v>622</v>
      </c>
      <c r="J7" s="116">
        <v>2</v>
      </c>
      <c r="K7" s="116">
        <v>2</v>
      </c>
      <c r="L7" s="116">
        <v>2</v>
      </c>
      <c r="M7" s="116" t="s">
        <v>622</v>
      </c>
      <c r="N7" s="116" t="s">
        <v>622</v>
      </c>
      <c r="O7" s="116" t="s">
        <v>622</v>
      </c>
    </row>
    <row r="8" spans="2:15" ht="16.5">
      <c r="B8" s="192" t="s">
        <v>670</v>
      </c>
      <c r="C8" s="118">
        <v>3</v>
      </c>
      <c r="D8" s="116">
        <v>2</v>
      </c>
      <c r="E8" s="116" t="s">
        <v>622</v>
      </c>
      <c r="F8" s="116">
        <v>2.25</v>
      </c>
      <c r="G8" s="116">
        <v>3</v>
      </c>
      <c r="H8" s="116" t="s">
        <v>622</v>
      </c>
      <c r="I8" s="116" t="s">
        <v>622</v>
      </c>
      <c r="J8" s="116" t="s">
        <v>622</v>
      </c>
      <c r="K8" s="116">
        <v>2</v>
      </c>
      <c r="L8" s="117">
        <v>2.6666666666666665</v>
      </c>
      <c r="M8" s="116" t="s">
        <v>622</v>
      </c>
      <c r="N8" s="116" t="s">
        <v>622</v>
      </c>
      <c r="O8" s="116" t="s">
        <v>622</v>
      </c>
    </row>
    <row r="9" spans="2:15" ht="16.5">
      <c r="B9" s="192" t="s">
        <v>671</v>
      </c>
      <c r="C9" s="118">
        <v>3</v>
      </c>
      <c r="D9" s="116">
        <v>2</v>
      </c>
      <c r="E9" s="116" t="s">
        <v>622</v>
      </c>
      <c r="F9" s="116">
        <v>2.25</v>
      </c>
      <c r="G9" s="116">
        <v>3</v>
      </c>
      <c r="H9" s="116" t="s">
        <v>622</v>
      </c>
      <c r="I9" s="116" t="s">
        <v>622</v>
      </c>
      <c r="J9" s="116" t="s">
        <v>622</v>
      </c>
      <c r="K9" s="116">
        <v>2</v>
      </c>
      <c r="L9" s="117">
        <v>2.6666666666666665</v>
      </c>
      <c r="M9" s="116" t="s">
        <v>622</v>
      </c>
      <c r="N9" s="116" t="s">
        <v>622</v>
      </c>
      <c r="O9" s="116" t="s">
        <v>622</v>
      </c>
    </row>
    <row r="10" spans="2:15" ht="16.5">
      <c r="B10" s="192" t="s">
        <v>672</v>
      </c>
      <c r="C10" s="118">
        <v>3</v>
      </c>
      <c r="D10" s="116">
        <v>3</v>
      </c>
      <c r="E10" s="116">
        <v>2.4</v>
      </c>
      <c r="F10" s="116">
        <v>1</v>
      </c>
      <c r="G10" s="116">
        <v>2</v>
      </c>
      <c r="H10" s="116">
        <v>2</v>
      </c>
      <c r="I10" s="116">
        <v>3</v>
      </c>
      <c r="J10" s="116" t="s">
        <v>622</v>
      </c>
      <c r="K10" s="116" t="s">
        <v>622</v>
      </c>
      <c r="L10" s="117">
        <v>2.3333333333333335</v>
      </c>
      <c r="M10" s="116" t="s">
        <v>622</v>
      </c>
      <c r="N10" s="116" t="s">
        <v>622</v>
      </c>
      <c r="O10" s="116" t="s">
        <v>622</v>
      </c>
    </row>
    <row r="11" spans="2:15" ht="16.5">
      <c r="B11" s="192" t="s">
        <v>673</v>
      </c>
      <c r="C11" s="118">
        <v>3</v>
      </c>
      <c r="D11" s="116">
        <v>2.4</v>
      </c>
      <c r="E11" s="116">
        <v>1.8</v>
      </c>
      <c r="F11" s="116">
        <v>1</v>
      </c>
      <c r="G11" s="116">
        <v>1</v>
      </c>
      <c r="H11" s="116" t="s">
        <v>622</v>
      </c>
      <c r="I11" s="116" t="s">
        <v>622</v>
      </c>
      <c r="J11" s="116">
        <v>1</v>
      </c>
      <c r="K11" s="116" t="s">
        <v>622</v>
      </c>
      <c r="L11" s="116" t="s">
        <v>622</v>
      </c>
      <c r="M11" s="116">
        <v>1.6</v>
      </c>
      <c r="N11" s="116" t="s">
        <v>622</v>
      </c>
      <c r="O11" s="116" t="s">
        <v>622</v>
      </c>
    </row>
    <row r="12" spans="2:15" ht="16.5">
      <c r="B12" s="192" t="s">
        <v>674</v>
      </c>
      <c r="C12" s="118">
        <v>3</v>
      </c>
      <c r="D12" s="116">
        <v>3</v>
      </c>
      <c r="E12" s="116">
        <v>2</v>
      </c>
      <c r="F12" s="116">
        <v>1</v>
      </c>
      <c r="G12" s="116" t="s">
        <v>622</v>
      </c>
      <c r="H12" s="116">
        <v>3</v>
      </c>
      <c r="I12" s="116">
        <v>1</v>
      </c>
      <c r="J12" s="117">
        <v>1.6666666666666667</v>
      </c>
      <c r="K12" s="116" t="s">
        <v>622</v>
      </c>
      <c r="L12" s="116">
        <v>1</v>
      </c>
      <c r="M12" s="116" t="s">
        <v>622</v>
      </c>
      <c r="N12" s="116">
        <v>2.5</v>
      </c>
      <c r="O12" s="116" t="s">
        <v>622</v>
      </c>
    </row>
    <row r="13" spans="2:15" ht="31.5">
      <c r="B13" s="192" t="s">
        <v>675</v>
      </c>
      <c r="C13" s="118">
        <v>3</v>
      </c>
      <c r="D13" s="116">
        <v>3</v>
      </c>
      <c r="E13" s="117">
        <v>2.6666666666666665</v>
      </c>
      <c r="F13" s="116">
        <v>1</v>
      </c>
      <c r="G13" s="116" t="s">
        <v>622</v>
      </c>
      <c r="H13" s="116" t="s">
        <v>622</v>
      </c>
      <c r="I13" s="116" t="s">
        <v>622</v>
      </c>
      <c r="J13" s="116">
        <v>2</v>
      </c>
      <c r="K13" s="116" t="s">
        <v>622</v>
      </c>
      <c r="L13" s="116" t="s">
        <v>622</v>
      </c>
      <c r="M13" s="116" t="s">
        <v>622</v>
      </c>
      <c r="N13" s="116">
        <v>3</v>
      </c>
      <c r="O13" s="116" t="s">
        <v>622</v>
      </c>
    </row>
    <row r="14" spans="2:15" ht="31.5">
      <c r="B14" s="192" t="s">
        <v>676</v>
      </c>
      <c r="C14" s="118">
        <v>2.4</v>
      </c>
      <c r="D14" s="116" t="s">
        <v>622</v>
      </c>
      <c r="E14" s="116">
        <v>2.4</v>
      </c>
      <c r="F14" s="116">
        <v>2</v>
      </c>
      <c r="G14" s="116" t="s">
        <v>622</v>
      </c>
      <c r="H14" s="116">
        <v>2</v>
      </c>
      <c r="I14" s="116" t="s">
        <v>622</v>
      </c>
      <c r="J14" s="116" t="s">
        <v>622</v>
      </c>
      <c r="K14" s="116" t="s">
        <v>622</v>
      </c>
      <c r="L14" s="116" t="s">
        <v>622</v>
      </c>
      <c r="M14" s="116" t="s">
        <v>622</v>
      </c>
      <c r="N14" s="116" t="s">
        <v>622</v>
      </c>
      <c r="O14" s="116">
        <v>2.5</v>
      </c>
    </row>
    <row r="15" spans="2:15" ht="47.25">
      <c r="B15" s="192" t="s">
        <v>677</v>
      </c>
      <c r="C15" s="118">
        <v>3</v>
      </c>
      <c r="D15" s="116">
        <v>3</v>
      </c>
      <c r="E15" s="116">
        <v>3</v>
      </c>
      <c r="F15" s="116">
        <v>2.5</v>
      </c>
      <c r="G15" s="116">
        <v>2</v>
      </c>
      <c r="H15" s="116">
        <v>2</v>
      </c>
      <c r="I15" s="116" t="s">
        <v>622</v>
      </c>
      <c r="J15" s="116">
        <v>2</v>
      </c>
      <c r="K15" s="116">
        <v>2.6</v>
      </c>
      <c r="L15" s="116" t="s">
        <v>622</v>
      </c>
      <c r="M15" s="116" t="s">
        <v>622</v>
      </c>
      <c r="N15" s="116" t="s">
        <v>622</v>
      </c>
      <c r="O15" s="116">
        <v>3</v>
      </c>
    </row>
    <row r="16" spans="2:15">
      <c r="B16" s="63"/>
      <c r="C16" s="63"/>
      <c r="D16" s="63"/>
      <c r="E16" s="63"/>
      <c r="F16" s="63"/>
      <c r="G16" s="63"/>
      <c r="H16" s="63"/>
      <c r="I16" s="63"/>
      <c r="J16" s="63"/>
      <c r="K16" s="63"/>
      <c r="L16" s="63"/>
      <c r="M16" s="63"/>
      <c r="N16" s="63"/>
      <c r="O16" s="63"/>
    </row>
    <row r="17" spans="2:15">
      <c r="B17" s="63"/>
      <c r="C17" s="63"/>
      <c r="D17" s="63"/>
      <c r="E17" s="63"/>
      <c r="F17" s="63"/>
      <c r="G17" s="63"/>
      <c r="H17" s="63"/>
      <c r="I17" s="63"/>
      <c r="J17" s="63"/>
      <c r="K17" s="63"/>
      <c r="L17" s="63"/>
      <c r="M17" s="63"/>
      <c r="N17" s="63"/>
      <c r="O17" s="63"/>
    </row>
  </sheetData>
  <mergeCells count="1">
    <mergeCell ref="B2:O2"/>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B2:N11"/>
  <sheetViews>
    <sheetView workbookViewId="0">
      <selection activeCell="B2" sqref="B2:N12"/>
    </sheetView>
  </sheetViews>
  <sheetFormatPr defaultRowHeight="15"/>
  <cols>
    <col min="3" max="3" width="75.425781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84</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39.75" customHeight="1">
      <c r="B8" s="35">
        <v>1</v>
      </c>
      <c r="C8" s="29" t="s">
        <v>85</v>
      </c>
      <c r="F8" s="141"/>
      <c r="G8" s="141"/>
      <c r="H8" s="141"/>
      <c r="I8" s="141"/>
      <c r="J8" s="141"/>
      <c r="K8" s="141"/>
      <c r="L8" s="141"/>
      <c r="M8" s="141"/>
      <c r="N8" s="141"/>
    </row>
    <row r="9" spans="2:14" ht="39" customHeight="1">
      <c r="B9" s="35">
        <v>2</v>
      </c>
      <c r="C9" s="29" t="s">
        <v>86</v>
      </c>
    </row>
    <row r="10" spans="2:14" ht="36" customHeight="1">
      <c r="B10" s="35">
        <v>3</v>
      </c>
      <c r="C10" s="29" t="s">
        <v>87</v>
      </c>
    </row>
    <row r="11" spans="2:14" ht="31.5" customHeight="1">
      <c r="B11" s="35">
        <v>4</v>
      </c>
      <c r="C11" s="29" t="s">
        <v>88</v>
      </c>
    </row>
  </sheetData>
  <mergeCells count="3">
    <mergeCell ref="B2:C2"/>
    <mergeCell ref="F2:N8"/>
    <mergeCell ref="B5:C5"/>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dimension ref="B2:O25"/>
  <sheetViews>
    <sheetView workbookViewId="0">
      <selection activeCell="C7" sqref="C7"/>
    </sheetView>
  </sheetViews>
  <sheetFormatPr defaultRowHeight="15"/>
  <cols>
    <col min="2" max="2" width="40" customWidth="1"/>
  </cols>
  <sheetData>
    <row r="2" spans="2:15" ht="25.5">
      <c r="B2" s="158" t="s">
        <v>126</v>
      </c>
      <c r="C2" s="158"/>
      <c r="D2" s="158"/>
      <c r="E2" s="158"/>
      <c r="F2" s="158"/>
      <c r="G2" s="158"/>
      <c r="H2" s="158"/>
      <c r="I2" s="158"/>
      <c r="J2" s="158"/>
      <c r="K2" s="158"/>
      <c r="L2" s="158"/>
      <c r="M2" s="158"/>
      <c r="N2" s="158"/>
      <c r="O2" s="158"/>
    </row>
    <row r="3" spans="2:15" ht="18.75">
      <c r="B3" s="159" t="s">
        <v>626</v>
      </c>
      <c r="C3" s="159"/>
      <c r="D3" s="159"/>
      <c r="E3" s="159"/>
      <c r="F3" s="159"/>
      <c r="G3" s="159"/>
      <c r="H3" s="159"/>
      <c r="I3" s="159"/>
      <c r="J3" s="159"/>
      <c r="K3" s="159"/>
      <c r="L3" s="159"/>
      <c r="M3" s="159"/>
      <c r="N3" s="159"/>
      <c r="O3" s="159"/>
    </row>
    <row r="4" spans="2:15" ht="15.75">
      <c r="B4" s="49"/>
    </row>
    <row r="5" spans="2:15" ht="18.75">
      <c r="B5" s="50" t="s">
        <v>128</v>
      </c>
      <c r="C5" s="50" t="s">
        <v>7</v>
      </c>
      <c r="D5" s="50" t="s">
        <v>9</v>
      </c>
      <c r="E5" s="50" t="s">
        <v>11</v>
      </c>
      <c r="F5" s="50" t="s">
        <v>13</v>
      </c>
      <c r="G5" s="50" t="s">
        <v>15</v>
      </c>
      <c r="H5" s="50" t="s">
        <v>17</v>
      </c>
      <c r="I5" s="50" t="s">
        <v>19</v>
      </c>
      <c r="J5" s="50" t="s">
        <v>21</v>
      </c>
      <c r="K5" s="50" t="s">
        <v>23</v>
      </c>
      <c r="L5" s="50" t="s">
        <v>25</v>
      </c>
      <c r="M5" s="50" t="s">
        <v>29</v>
      </c>
      <c r="N5" s="50" t="s">
        <v>31</v>
      </c>
      <c r="O5" s="50" t="s">
        <v>33</v>
      </c>
    </row>
    <row r="6" spans="2:15" ht="29.25" customHeight="1">
      <c r="B6" s="9" t="s">
        <v>43</v>
      </c>
      <c r="C6" s="51">
        <f>(IF(('sem 2 COs avg'!C6)="","-",(('sem 2 COs avg'!C6)/3)*('CO attainment (2)'!H7)))</f>
        <v>2.25</v>
      </c>
      <c r="D6" s="51">
        <f>(IF(('sem 2 COs avg'!D6)="","-",(('sem 2 COs avg'!D6)/3)*('CO attainment (2)'!H7)))</f>
        <v>2.25</v>
      </c>
      <c r="E6" s="51">
        <f>(IF(('sem 2 COs avg'!E6)="","-",(('sem 2 COs avg'!E6)/3)*('CO attainment (2)'!H7)))</f>
        <v>2.25</v>
      </c>
      <c r="F6" s="51">
        <f>(IF(('sem 2 COs avg'!F6)="","-",(('sem 2 COs avg'!F6)/3)*('CO attainment (2)'!H7)))</f>
        <v>0.75</v>
      </c>
      <c r="G6" s="51">
        <f>(IF(('sem 2 COs avg'!G6)="","-",(('sem 2 COs avg'!G6)/3)*('CO attainment (2)'!H7)))</f>
        <v>2.25</v>
      </c>
      <c r="H6" s="51">
        <f>(IF(('sem 2 COs avg'!H6)="","-",(('sem 2 COs avg'!H6)/3)*('CO attainment (2)'!H7)))</f>
        <v>1.5</v>
      </c>
      <c r="I6" s="51" t="str">
        <f>(IF(('sem 2 COs avg'!I6)="","-",(('sem 2 COs avg'!I6)/3)*('CO attainment (2)'!H7)))</f>
        <v>-</v>
      </c>
      <c r="J6" s="51" t="str">
        <f>(IF(('sem 2 COs avg'!J6)="","-",(('sem 2 COs avg'!J6)/3)*('CO attainment (2)'!H7)))</f>
        <v>-</v>
      </c>
      <c r="K6" s="51" t="str">
        <f>(IF(('sem 2 COs avg'!K6)="","-",(('sem 2 COs avg'!K6)/3)*('CO attainment (2)'!H7)))</f>
        <v>-</v>
      </c>
      <c r="L6" s="51" t="str">
        <f>(IF(('sem 2 COs avg'!L6)="","-",(('sem 2 COs avg'!L6)/3)*('CO attainment (2)'!H7)))</f>
        <v>-</v>
      </c>
      <c r="M6" s="51" t="str">
        <f>(IF(('sem 2 COs avg'!M6)="","-",(('sem 2 COs avg'!M6)/3)*('CO attainment (2)'!H7)))</f>
        <v>-</v>
      </c>
      <c r="N6" s="51" t="str">
        <f>(IF(('sem 2 COs avg'!N6)="","-",(('sem 2 COs avg'!N6)/3)*('CO attainment (2)'!H7)))</f>
        <v>-</v>
      </c>
      <c r="O6" s="51" t="str">
        <f>(IF(('sem 2 COs avg'!O6)="","-",(('sem 2 COs avg'!O6)/3)*('CO attainment (2)'!H7)))</f>
        <v>-</v>
      </c>
    </row>
    <row r="7" spans="2:15" ht="23.25" customHeight="1">
      <c r="B7" s="9" t="s">
        <v>279</v>
      </c>
      <c r="C7" s="51">
        <f>(IF(('sem 2 COs avg'!C7)="","-",(('sem 2 COs avg'!C7)/3)*('CO attainment (2)'!H8)))</f>
        <v>3</v>
      </c>
      <c r="D7" s="51">
        <f>(IF(('sem 2 COs avg'!D7)="","-",(('sem 2 COs avg'!D7)/3)*('CO attainment (2)'!H8)))</f>
        <v>2</v>
      </c>
      <c r="E7" s="51">
        <f>(IF(('sem 2 COs avg'!E7)="","-",(('sem 2 COs avg'!E7)/3)*('CO attainment (2)'!H8)))</f>
        <v>1.25</v>
      </c>
      <c r="F7" s="51">
        <f>(IF(('sem 2 COs avg'!F7)="","-",(('sem 2 COs avg'!F7)/3)*('CO attainment (2)'!H8)))</f>
        <v>2</v>
      </c>
      <c r="G7" s="51">
        <f>(IF(('sem 2 COs avg'!G7)="","-",(('sem 2 COs avg'!G7)/3)*('CO attainment (2)'!H8)))</f>
        <v>2</v>
      </c>
      <c r="H7" s="51" t="str">
        <f>(IF(('sem 2 COs avg'!H7)="","-",(('sem 2 COs avg'!H7)/3)*('CO attainment (2)'!H8)))</f>
        <v>-</v>
      </c>
      <c r="I7" s="51" t="str">
        <f>(IF(('sem 2 COs avg'!I7)="","-",(('sem 2 COs avg'!I7)/3)*('CO attainment (2)'!H8)))</f>
        <v>-</v>
      </c>
      <c r="J7" s="51">
        <f>(IF(('sem 2 COs avg'!J7)="","-",(('sem 2 COs avg'!J7)/3)*('CO attainment (2)'!H8)))</f>
        <v>2</v>
      </c>
      <c r="K7" s="51">
        <f>(IF(('sem 2 COs avg'!K7)="","-",(('sem 2 COs avg'!K7)/3)*('CO attainment (2)'!H8)))</f>
        <v>2</v>
      </c>
      <c r="L7" s="51">
        <f>(IF(('sem 2 COs avg'!L7)="","-",(('sem 2 COs avg'!L7)/3)*('CO attainment (2)'!H8)))</f>
        <v>2</v>
      </c>
      <c r="M7" s="51" t="str">
        <f>(IF(('sem 2 COs avg'!M7)="","-",(('sem 2 COs avg'!M7)/3)*('CO attainment (2)'!H8)))</f>
        <v>-</v>
      </c>
      <c r="N7" s="51" t="str">
        <f>(IF(('sem 2 COs avg'!N7)="","-",(('sem 2 COs avg'!N7)/3)*('CO attainment (2)'!H8)))</f>
        <v>-</v>
      </c>
      <c r="O7" s="51" t="str">
        <f>(IF(('sem 2 COs avg'!O7)="","-",(('sem 2 COs avg'!O7)/3)*('CO attainment (2)'!H8)))</f>
        <v>-</v>
      </c>
    </row>
    <row r="8" spans="2:15" ht="22.5" customHeight="1">
      <c r="B8" s="9" t="s">
        <v>280</v>
      </c>
      <c r="C8" s="51">
        <f>(IF(('sem 2 COs avg'!C8)="","-",(('sem 2 COs avg'!C8)/3)*('CO attainment (2)'!H9)))</f>
        <v>2.25</v>
      </c>
      <c r="D8" s="51">
        <f>(IF(('sem 2 COs avg'!D8)="","-",(('sem 2 COs avg'!D8)/3)*('CO attainment (2)'!H9)))</f>
        <v>1.5</v>
      </c>
      <c r="E8" s="51" t="str">
        <f>(IF(('sem 2 COs avg'!E8)="","-",(('sem 2 COs avg'!E8)/3)*('CO attainment (2)'!H9)))</f>
        <v>-</v>
      </c>
      <c r="F8" s="114">
        <f>(IF(('sem 2 COs avg'!F8)="","-",(('sem 2 COs avg'!F8)/3)*('CO attainment (2)'!H9)))</f>
        <v>1.6875</v>
      </c>
      <c r="G8" s="51">
        <f>(IF(('sem 2 COs avg'!G8)="","-",(('sem 2 COs avg'!G8)/3)*('CO attainment (2)'!H9)))</f>
        <v>2.25</v>
      </c>
      <c r="H8" s="51" t="str">
        <f>(IF(('sem 2 COs avg'!H8)="","-",(('sem 2 COs avg'!H8)/3)*('CO attainment (2)'!H9)))</f>
        <v>-</v>
      </c>
      <c r="I8" s="51" t="str">
        <f>(IF(('sem 2 COs avg'!I8)="","-",(('sem 2 COs avg'!I8)/3)*('CO attainment (2)'!H9)))</f>
        <v>-</v>
      </c>
      <c r="J8" s="51" t="str">
        <f>(IF(('sem 2 COs avg'!J8)="","-",(('sem 2 COs avg'!J8)/3)*('CO attainment (2)'!H9)))</f>
        <v>-</v>
      </c>
      <c r="K8" s="51">
        <f>(IF(('sem 2 COs avg'!K8)="","-",(('sem 2 COs avg'!K8)/3)*('CO attainment (2)'!H9)))</f>
        <v>1.5</v>
      </c>
      <c r="L8" s="51">
        <f>(IF(('sem 2 COs avg'!L8)="","-",(('sem 2 COs avg'!L8)/3)*('CO attainment (2)'!H9)))</f>
        <v>2</v>
      </c>
      <c r="M8" s="51" t="str">
        <f>(IF(('sem 2 COs avg'!M8)="","-",(('sem 2 COs avg'!M8)/3)*('CO attainment (2)'!H9)))</f>
        <v>-</v>
      </c>
      <c r="N8" s="51" t="str">
        <f>(IF(('sem 2 COs avg'!N8)="","-",(('sem 2 COs avg'!N8)/3)*('CO attainment (2)'!H9)))</f>
        <v>-</v>
      </c>
      <c r="O8" s="51" t="str">
        <f>(IF(('sem 2 COs avg'!O8)="","-",(('sem 2 COs avg'!O8)/3)*('CO attainment (2)'!H9)))</f>
        <v>-</v>
      </c>
    </row>
    <row r="9" spans="2:15" ht="24.75" customHeight="1">
      <c r="B9" s="9" t="s">
        <v>281</v>
      </c>
      <c r="C9" s="51">
        <f>(IF(('sem 2 COs avg'!C9)="","-",(('sem 2 COs avg'!C9)/3)*('CO attainment (2)'!H10)))</f>
        <v>3</v>
      </c>
      <c r="D9" s="51">
        <f>(IF(('sem 2 COs avg'!D9)="","-",(('sem 2 COs avg'!D9)/3)*('CO attainment (2)'!H10)))</f>
        <v>2</v>
      </c>
      <c r="E9" s="51" t="str">
        <f>(IF(('sem 2 COs avg'!E9)="","-",(('sem 2 COs avg'!E9)/3)*('CO attainment (2)'!H10)))</f>
        <v>-</v>
      </c>
      <c r="F9" s="51">
        <f>(IF(('sem 2 COs avg'!F9)="","-",(('sem 2 COs avg'!F9)/3)*('CO attainment (2)'!H10)))</f>
        <v>2.25</v>
      </c>
      <c r="G9" s="51">
        <f>(IF(('sem 2 COs avg'!G9)="","-",(('sem 2 COs avg'!G9)/3)*('CO attainment (2)'!H10)))</f>
        <v>3</v>
      </c>
      <c r="H9" s="51" t="str">
        <f>(IF(('sem 2 COs avg'!H9)="","-",(('sem 2 COs avg'!H9)/3)*('CO attainment (2)'!H10)))</f>
        <v>-</v>
      </c>
      <c r="I9" s="51" t="str">
        <f>(IF(('sem 2 COs avg'!I9)="","-",(('sem 2 COs avg'!I9)/3)*('CO attainment (2)'!H10)))</f>
        <v>-</v>
      </c>
      <c r="J9" s="51" t="str">
        <f>(IF(('sem 2 COs avg'!J9)="","-",(('sem 2 COs avg'!J9)/3)*('CO attainment (2)'!H10)))</f>
        <v>-</v>
      </c>
      <c r="K9" s="51">
        <f>(IF(('sem 2 COs avg'!K9)="","-",(('sem 2 COs avg'!K9)/3)*('CO attainment (2)'!H10)))</f>
        <v>2</v>
      </c>
      <c r="L9" s="114">
        <f>(IF(('sem 2 COs avg'!L9)="","-",(('sem 2 COs avg'!L9)/3)*('CO attainment (2)'!H10)))</f>
        <v>2.6666666666666665</v>
      </c>
      <c r="M9" s="51" t="str">
        <f>(IF(('sem 2 COs avg'!M9)="","-",(('sem 2 COs avg'!M9)/3)*('CO attainment (2)'!H10)))</f>
        <v>-</v>
      </c>
      <c r="N9" s="51" t="str">
        <f>(IF(('sem 2 COs avg'!N9)="","-",(('sem 2 COs avg'!N9)/3)*('CO attainment (2)'!H10)))</f>
        <v>-</v>
      </c>
      <c r="O9" s="51" t="str">
        <f>(IF(('sem 2 COs avg'!O9)="","-",(('sem 2 COs avg'!O9)/3)*('CO attainment (2)'!H10)))</f>
        <v>-</v>
      </c>
    </row>
    <row r="10" spans="2:15" ht="20.25" customHeight="1">
      <c r="B10" s="9" t="s">
        <v>282</v>
      </c>
      <c r="C10" s="51">
        <f>(IF(('sem 2 COs avg'!C10)="","-",(('sem 2 COs avg'!C10)/3)*('CO attainment (2)'!H11)))</f>
        <v>1</v>
      </c>
      <c r="D10" s="51">
        <f>(IF(('sem 2 COs avg'!D10)="","-",(('sem 2 COs avg'!D10)/3)*('CO attainment (2)'!H11)))</f>
        <v>1</v>
      </c>
      <c r="E10" s="51">
        <f>(IF(('sem 2 COs avg'!E10)="","-",(('sem 2 COs avg'!E10)/3)*('CO attainment (2)'!H11)))</f>
        <v>0.79999999999999993</v>
      </c>
      <c r="F10" s="114">
        <f>(IF(('sem 2 COs avg'!F10)="","-",(('sem 2 COs avg'!F10)/3)*('CO attainment (2)'!H11)))</f>
        <v>0.33333333333333331</v>
      </c>
      <c r="G10" s="114">
        <f>(IF(('sem 2 COs avg'!G10)="","-",(('sem 2 COs avg'!G10)/3)*('CO attainment (2)'!H11)))</f>
        <v>0.66666666666666663</v>
      </c>
      <c r="H10" s="114">
        <f>(IF(('sem 2 COs avg'!H10)="","-",(('sem 2 COs avg'!H10)/3)*('CO attainment (2)'!H11)))</f>
        <v>0.66666666666666663</v>
      </c>
      <c r="I10" s="51">
        <f>(IF(('sem 2 COs avg'!I10)="","-",(('sem 2 COs avg'!I10)/3)*('CO attainment (2)'!H11)))</f>
        <v>1</v>
      </c>
      <c r="J10" s="51" t="str">
        <f>(IF(('sem 2 COs avg'!J10)="","-",(('sem 2 COs avg'!J10)/3)*('CO attainment (2)'!H11)))</f>
        <v>-</v>
      </c>
      <c r="K10" s="51" t="str">
        <f>(IF(('sem 2 COs avg'!K10)="","-",(('sem 2 COs avg'!K10)/3)*('CO attainment (2)'!H11)))</f>
        <v>-</v>
      </c>
      <c r="L10" s="114">
        <f>(IF(('sem 2 COs avg'!L10)="","-",(('sem 2 COs avg'!L10)/3)*('CO attainment (2)'!H11)))</f>
        <v>0.77777777777777779</v>
      </c>
      <c r="M10" s="51" t="str">
        <f>(IF(('sem 2 COs avg'!M10)="","-",(('sem 2 COs avg'!M10)/3)*('CO attainment (2)'!H11)))</f>
        <v>-</v>
      </c>
      <c r="N10" s="51" t="str">
        <f>(IF(('sem 2 COs avg'!N10)="","-",(('sem 2 COs avg'!N10)/3)*('CO attainment (2)'!H11)))</f>
        <v>-</v>
      </c>
      <c r="O10" s="51" t="str">
        <f>(IF(('sem 2 COs avg'!O10)="","-",(('sem 2 COs avg'!O10)/3)*('CO attainment (2)'!H11)))</f>
        <v>-</v>
      </c>
    </row>
    <row r="11" spans="2:15" ht="25.5" customHeight="1">
      <c r="B11" s="9" t="s">
        <v>255</v>
      </c>
      <c r="C11" s="51">
        <f>(IF(('sem 2 COs avg'!C11)="","-",(('sem 2 COs avg'!C11)/3)*('CO attainment (2)'!H12)))</f>
        <v>2.25</v>
      </c>
      <c r="D11" s="51">
        <f>(IF(('sem 2 COs avg'!D11)="","-",(('sem 2 COs avg'!D11)/3)*('CO attainment (2)'!H12)))</f>
        <v>1.7999999999999998</v>
      </c>
      <c r="E11" s="51">
        <f>(IF(('sem 2 COs avg'!E11)="","-",(('sem 2 COs avg'!E11)/3)*('CO attainment (2)'!H12)))</f>
        <v>1.3499999999999999</v>
      </c>
      <c r="F11" s="51">
        <f>(IF(('sem 2 COs avg'!F11)="","-",(('sem 2 COs avg'!F11)/3)*('CO attainment (2)'!H12)))</f>
        <v>0.75</v>
      </c>
      <c r="G11" s="51">
        <f>(IF(('sem 2 COs avg'!G11)="","-",(('sem 2 COs avg'!G11)/3)*('CO attainment (2)'!H12)))</f>
        <v>0.75</v>
      </c>
      <c r="H11" s="51" t="str">
        <f>(IF(('sem 2 COs avg'!H11)="","-",(('sem 2 COs avg'!H11)/3)*('CO attainment (2)'!H12)))</f>
        <v>-</v>
      </c>
      <c r="I11" s="51" t="str">
        <f>(IF(('sem 2 COs avg'!I11)="","-",(('sem 2 COs avg'!I11)/3)*('CO attainment (2)'!H12)))</f>
        <v>-</v>
      </c>
      <c r="J11" s="51">
        <f>(IF(('sem 2 COs avg'!J11)="","-",(('sem 2 COs avg'!J11)/3)*('CO attainment (2)'!H12)))</f>
        <v>0.75</v>
      </c>
      <c r="K11" s="51" t="str">
        <f>(IF(('sem 2 COs avg'!K11)="","-",(('sem 2 COs avg'!K11)/3)*('CO attainment (2)'!H12)))</f>
        <v>-</v>
      </c>
      <c r="L11" s="51" t="str">
        <f>(IF(('sem 2 COs avg'!L11)="","-",(('sem 2 COs avg'!L11)/3)*('CO attainment (2)'!H12)))</f>
        <v>-</v>
      </c>
      <c r="M11" s="51">
        <f>(IF(('sem 2 COs avg'!M11)="","-",(('sem 2 COs avg'!M11)/3)*('CO attainment (2)'!H12)))</f>
        <v>1.2</v>
      </c>
      <c r="N11" s="51" t="str">
        <f>(IF(('sem 2 COs avg'!N11)="","-",(('sem 2 COs avg'!N11)/3)*('CO attainment (2)'!H12)))</f>
        <v>-</v>
      </c>
      <c r="O11" s="51" t="str">
        <f>(IF(('sem 2 COs avg'!O11)="","-",(('sem 2 COs avg'!O11)/3)*('CO attainment (2)'!H12)))</f>
        <v>-</v>
      </c>
    </row>
    <row r="12" spans="2:15" ht="21.75" customHeight="1">
      <c r="B12" s="9" t="s">
        <v>283</v>
      </c>
      <c r="C12" s="51">
        <f>(IF(('sem 2 COs avg'!C12)="","-",(('sem 2 COs avg'!C12)/3)*('CO attainment (2)'!H13)))</f>
        <v>2</v>
      </c>
      <c r="D12" s="51">
        <f>(IF(('sem 2 COs avg'!D12)="","-",(('sem 2 COs avg'!D12)/3)*('CO attainment (2)'!H13)))</f>
        <v>2</v>
      </c>
      <c r="E12" s="114">
        <f>(IF(('sem 2 COs avg'!E12)="","-",(('sem 2 COs avg'!E12)/3)*('CO attainment (2)'!H13)))</f>
        <v>1.3333333333333333</v>
      </c>
      <c r="F12" s="114">
        <f>(IF(('sem 2 COs avg'!F12)="","-",(('sem 2 COs avg'!F12)/3)*('CO attainment (2)'!H13)))</f>
        <v>0.66666666666666663</v>
      </c>
      <c r="G12" s="51" t="str">
        <f>(IF(('sem 2 COs avg'!G12)="","-",(('sem 2 COs avg'!G12)/3)*('CO attainment (2)'!H13)))</f>
        <v>-</v>
      </c>
      <c r="H12" s="51">
        <f>(IF(('sem 2 COs avg'!H12)="","-",(('sem 2 COs avg'!H12)/3)*('CO attainment (2)'!H13)))</f>
        <v>2</v>
      </c>
      <c r="I12" s="114">
        <f>(IF(('sem 2 COs avg'!I12)="","-",(('sem 2 COs avg'!I12)/3)*('CO attainment (2)'!H13)))</f>
        <v>0.66666666666666663</v>
      </c>
      <c r="J12" s="114">
        <f>(IF(('sem 2 COs avg'!J12)="","-",(('sem 2 COs avg'!J12)/3)*('CO attainment (2)'!H13)))</f>
        <v>1.1111111111111112</v>
      </c>
      <c r="K12" s="51" t="str">
        <f>(IF(('sem 2 COs avg'!K12)="","-",(('sem 2 COs avg'!K12)/3)*('CO attainment (2)'!H13)))</f>
        <v>-</v>
      </c>
      <c r="L12" s="114">
        <f>(IF(('sem 2 COs avg'!L12)="","-",(('sem 2 COs avg'!L12)/3)*('CO attainment (2)'!H13)))</f>
        <v>0.66666666666666663</v>
      </c>
      <c r="M12" s="51" t="str">
        <f>(IF(('sem 2 COs avg'!M12)="","-",(('sem 2 COs avg'!M12)/3)*('CO attainment (2)'!H13)))</f>
        <v>-</v>
      </c>
      <c r="N12" s="114">
        <f>(IF(('sem 2 COs avg'!N12)="","-",(('sem 2 COs avg'!N12)/3)*('CO attainment (2)'!H13)))</f>
        <v>1.6666666666666667</v>
      </c>
      <c r="O12" s="51" t="str">
        <f>(IF(('sem 2 COs avg'!O12)="","-",(('sem 2 COs avg'!O12)/3)*('CO attainment (2)'!H13)))</f>
        <v>-</v>
      </c>
    </row>
    <row r="13" spans="2:15" ht="26.25" customHeight="1">
      <c r="B13" s="9" t="s">
        <v>284</v>
      </c>
      <c r="C13" s="51">
        <f>(IF(('sem 2 COs avg'!C13)="","-",(('sem 2 COs avg'!C13)/3)*('CO attainment (2)'!H14)))</f>
        <v>3</v>
      </c>
      <c r="D13" s="51">
        <f>(IF(('sem 2 COs avg'!D13)="","-",(('sem 2 COs avg'!D13)/3)*('CO attainment (2)'!H14)))</f>
        <v>3</v>
      </c>
      <c r="E13" s="114">
        <f>(IF(('sem 2 COs avg'!E13)="","-",(('sem 2 COs avg'!E13)/3)*('CO attainment (2)'!H14)))</f>
        <v>2.6666666666666665</v>
      </c>
      <c r="F13" s="51">
        <f>(IF(('sem 2 COs avg'!F13)="","-",(('sem 2 COs avg'!F13)/3)*('CO attainment (2)'!H14)))</f>
        <v>1</v>
      </c>
      <c r="G13" s="51" t="str">
        <f>(IF(('sem 2 COs avg'!G13)="","-",(('sem 2 COs avg'!G13)/3)*('CO attainment (2)'!H14)))</f>
        <v>-</v>
      </c>
      <c r="H13" s="51" t="str">
        <f>(IF(('sem 2 COs avg'!H13)="","-",(('sem 2 COs avg'!H13)/3)*('CO attainment (2)'!H14)))</f>
        <v>-</v>
      </c>
      <c r="I13" s="51" t="str">
        <f>(IF(('sem 2 COs avg'!I13)="","-",(('sem 2 COs avg'!I13)/3)*('CO attainment (2)'!H14)))</f>
        <v>-</v>
      </c>
      <c r="J13" s="51">
        <f>(IF(('sem 2 COs avg'!J13)="","-",(('sem 2 COs avg'!J13)/3)*('CO attainment (2)'!H14)))</f>
        <v>2</v>
      </c>
      <c r="K13" s="51" t="str">
        <f>(IF(('sem 2 COs avg'!K13)="","-",(('sem 2 COs avg'!K13)/3)*('CO attainment (2)'!H14)))</f>
        <v>-</v>
      </c>
      <c r="L13" s="51" t="str">
        <f>(IF(('sem 2 COs avg'!L13)="","-",(('sem 2 COs avg'!L13)/3)*('CO attainment (2)'!H14)))</f>
        <v>-</v>
      </c>
      <c r="M13" s="51" t="str">
        <f>(IF(('sem 2 COs avg'!M13)="","-",(('sem 2 COs avg'!M13)/3)*('CO attainment (2)'!H14)))</f>
        <v>-</v>
      </c>
      <c r="N13" s="51">
        <f>(IF(('sem 2 COs avg'!N13)="","-",(('sem 2 COs avg'!N13)/3)*('CO attainment (2)'!H14)))</f>
        <v>3</v>
      </c>
      <c r="O13" s="51" t="str">
        <f>(IF(('sem 2 COs avg'!O13)="","-",(('sem 2 COs avg'!O13)/3)*('CO attainment (2)'!H14)))</f>
        <v>-</v>
      </c>
    </row>
    <row r="14" spans="2:15" ht="39" customHeight="1">
      <c r="B14" s="9" t="s">
        <v>285</v>
      </c>
      <c r="C14" s="51">
        <f>(IF(('sem 2 COs avg'!C14)="","-",(('sem 2 COs avg'!C14)/3)*('CO attainment (2)'!H15)))</f>
        <v>0.6</v>
      </c>
      <c r="D14" s="51" t="str">
        <f>(IF(('sem 2 COs avg'!D14)="","-",(('sem 2 COs avg'!D14)/3)*('CO attainment (2)'!H15)))</f>
        <v>-</v>
      </c>
      <c r="E14" s="51">
        <f>(IF(('sem 2 COs avg'!E14)="","-",(('sem 2 COs avg'!E14)/3)*('CO attainment (2)'!H15)))</f>
        <v>0.6</v>
      </c>
      <c r="F14" s="51">
        <f>(IF(('sem 2 COs avg'!F14)="","-",(('sem 2 COs avg'!F14)/3)*('CO attainment (2)'!H15)))</f>
        <v>0.5</v>
      </c>
      <c r="G14" s="51" t="str">
        <f>(IF(('sem 2 COs avg'!G14)="","-",(('sem 2 COs avg'!G14)/3)*('CO attainment (2)'!H15)))</f>
        <v>-</v>
      </c>
      <c r="H14" s="51">
        <f>(IF(('sem 2 COs avg'!H14)="","-",(('sem 2 COs avg'!H14)/3)*('CO attainment (2)'!H15)))</f>
        <v>0.5</v>
      </c>
      <c r="I14" s="51" t="str">
        <f>(IF(('sem 2 COs avg'!I14)="","-",(('sem 2 COs avg'!I14)/3)*('CO attainment (2)'!H15)))</f>
        <v>-</v>
      </c>
      <c r="J14" s="51" t="str">
        <f>(IF(('sem 2 COs avg'!J14)="","-",(('sem 2 COs avg'!J14)/3)*('CO attainment (2)'!H15)))</f>
        <v>-</v>
      </c>
      <c r="K14" s="51" t="str">
        <f>(IF(('sem 2 COs avg'!K14)="","-",(('sem 2 COs avg'!K14)/3)*('CO attainment (2)'!H15)))</f>
        <v>-</v>
      </c>
      <c r="L14" s="51" t="str">
        <f>(IF(('sem 2 COs avg'!L14)="","-",(('sem 2 COs avg'!L14)/3)*('CO attainment (2)'!H15)))</f>
        <v>-</v>
      </c>
      <c r="M14" s="51" t="str">
        <f>(IF(('sem 2 COs avg'!M14)="","-",(('sem 2 COs avg'!M14)/3)*('CO attainment (2)'!H15)))</f>
        <v>-</v>
      </c>
      <c r="N14" s="51" t="str">
        <f>(IF(('sem 2 COs avg'!N14)="","-",(('sem 2 COs avg'!N14)/3)*('CO attainment (2)'!H15)))</f>
        <v>-</v>
      </c>
      <c r="O14" s="114">
        <f>(IF(('sem 2 COs avg'!O14)="","-",(('sem 2 COs avg'!O14)/3)*('CO attainment (2)'!H15)))</f>
        <v>0.625</v>
      </c>
    </row>
    <row r="15" spans="2:15" ht="35.25" customHeight="1">
      <c r="B15" s="9" t="s">
        <v>286</v>
      </c>
      <c r="C15" s="51">
        <f>(IF(('sem 2 COs avg'!C15)="","-",(('sem 2 COs avg'!C15)/3)*('CO attainment (2)'!H16)))</f>
        <v>3</v>
      </c>
      <c r="D15" s="51">
        <f>(IF(('sem 2 COs avg'!D15)="","-",(('sem 2 COs avg'!D15)/3)*('CO attainment (2)'!H16)))</f>
        <v>3</v>
      </c>
      <c r="E15" s="51">
        <f>(IF(('sem 2 COs avg'!E15)="","-",(('sem 2 COs avg'!E15)/3)*('CO attainment (2)'!H16)))</f>
        <v>3</v>
      </c>
      <c r="F15" s="51">
        <f>(IF(('sem 2 COs avg'!F15)="","-",(('sem 2 COs avg'!F15)/3)*('CO attainment (2)'!H16)))</f>
        <v>2.5</v>
      </c>
      <c r="G15" s="51">
        <f>(IF(('sem 2 COs avg'!G15)="","-",(('sem 2 COs avg'!G15)/3)*('CO attainment (2)'!H16)))</f>
        <v>2</v>
      </c>
      <c r="H15" s="51">
        <f>(IF(('sem 2 COs avg'!H15)="","-",(('sem 2 COs avg'!H15)/3)*('CO attainment (2)'!H16)))</f>
        <v>2</v>
      </c>
      <c r="I15" s="51" t="str">
        <f>(IF(('sem 2 COs avg'!I15)="","-",(('sem 2 COs avg'!I15)/3)*('CO attainment (2)'!H16)))</f>
        <v>-</v>
      </c>
      <c r="J15" s="51">
        <f>(IF(('sem 2 COs avg'!J15)="","-",(('sem 2 COs avg'!J15)/3)*('CO attainment (2)'!H16)))</f>
        <v>2</v>
      </c>
      <c r="K15" s="51">
        <f>(IF(('sem 2 COs avg'!K15)="","-",(('sem 2 COs avg'!K15)/3)*('CO attainment (2)'!H16)))</f>
        <v>2.6</v>
      </c>
      <c r="L15" s="51" t="str">
        <f>(IF(('sem 2 COs avg'!L15)="","-",(('sem 2 COs avg'!L15)/3)*('CO attainment (2)'!H16)))</f>
        <v>-</v>
      </c>
      <c r="M15" s="51" t="str">
        <f>(IF(('sem 2 COs avg'!M15)="","-",(('sem 2 COs avg'!M15)/3)*('CO attainment (2)'!H16)))</f>
        <v>-</v>
      </c>
      <c r="N15" s="51" t="str">
        <f>(IF(('sem 2 COs avg'!N15)="","-",(('sem 2 COs avg'!N15)/3)*('CO attainment (2)'!H16)))</f>
        <v>-</v>
      </c>
      <c r="O15" s="51">
        <f>(IF(('sem 2 COs avg'!O15)="","-",(('sem 2 COs avg'!O15)/3)*('CO attainment (2)'!H16)))</f>
        <v>3</v>
      </c>
    </row>
    <row r="16" spans="2:15" ht="15.75">
      <c r="B16" s="1"/>
    </row>
    <row r="17" spans="2:7" ht="16.5">
      <c r="B17" s="52" t="s">
        <v>129</v>
      </c>
    </row>
    <row r="18" spans="2:7" ht="16.5">
      <c r="B18" s="52"/>
    </row>
    <row r="19" spans="2:7" ht="88.5" customHeight="1">
      <c r="B19" s="165" t="s">
        <v>130</v>
      </c>
      <c r="C19" s="165"/>
      <c r="D19" s="165"/>
      <c r="E19" s="165"/>
      <c r="F19" s="165"/>
      <c r="G19" s="165"/>
    </row>
    <row r="20" spans="2:7" ht="16.5">
      <c r="B20" s="53" t="s">
        <v>131</v>
      </c>
    </row>
    <row r="21" spans="2:7" ht="64.5" customHeight="1">
      <c r="B21" s="164" t="s">
        <v>132</v>
      </c>
      <c r="C21" s="164"/>
      <c r="D21" s="164"/>
      <c r="E21" s="164"/>
      <c r="F21" s="164"/>
      <c r="G21" s="164"/>
    </row>
    <row r="22" spans="2:7" ht="16.5">
      <c r="B22" s="54" t="s">
        <v>133</v>
      </c>
    </row>
    <row r="23" spans="2:7" ht="16.5">
      <c r="B23" s="52"/>
    </row>
    <row r="24" spans="2:7" ht="64.5" customHeight="1">
      <c r="B24" s="164" t="s">
        <v>134</v>
      </c>
      <c r="C24" s="164"/>
      <c r="D24" s="164"/>
      <c r="E24" s="164"/>
      <c r="F24" s="164"/>
      <c r="G24" s="164"/>
    </row>
    <row r="25" spans="2:7" ht="16.5">
      <c r="B25" s="53" t="s">
        <v>135</v>
      </c>
    </row>
  </sheetData>
  <mergeCells count="5">
    <mergeCell ref="B2:O2"/>
    <mergeCell ref="B3:O3"/>
    <mergeCell ref="B21:G21"/>
    <mergeCell ref="B19:G19"/>
    <mergeCell ref="B24:G24"/>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dimension ref="B2:N13"/>
  <sheetViews>
    <sheetView workbookViewId="0">
      <selection activeCell="E10" sqref="E10"/>
    </sheetView>
  </sheetViews>
  <sheetFormatPr defaultRowHeight="15"/>
  <cols>
    <col min="2" max="2" width="9.7109375" customWidth="1"/>
    <col min="3" max="3" width="57.1406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43</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68.25" customHeight="1">
      <c r="B8" s="35">
        <v>1</v>
      </c>
      <c r="C8" s="29" t="s">
        <v>290</v>
      </c>
      <c r="F8" s="141"/>
      <c r="G8" s="141"/>
      <c r="H8" s="141"/>
      <c r="I8" s="141"/>
      <c r="J8" s="141"/>
      <c r="K8" s="141"/>
      <c r="L8" s="141"/>
      <c r="M8" s="141"/>
      <c r="N8" s="141"/>
    </row>
    <row r="9" spans="2:14" ht="51.75" customHeight="1">
      <c r="B9" s="35">
        <v>2</v>
      </c>
      <c r="C9" s="28" t="s">
        <v>291</v>
      </c>
    </row>
    <row r="10" spans="2:14" ht="35.25" customHeight="1">
      <c r="B10" s="35">
        <v>3</v>
      </c>
      <c r="C10" s="29" t="s">
        <v>292</v>
      </c>
    </row>
    <row r="11" spans="2:14" ht="40.5" customHeight="1">
      <c r="B11" s="35">
        <v>4</v>
      </c>
      <c r="C11" s="29" t="s">
        <v>293</v>
      </c>
    </row>
    <row r="12" spans="2:14" ht="49.5">
      <c r="B12" s="35">
        <v>5</v>
      </c>
      <c r="C12" s="29" t="s">
        <v>294</v>
      </c>
    </row>
    <row r="13" spans="2:14" ht="49.5">
      <c r="B13" s="35">
        <v>6</v>
      </c>
      <c r="C13" s="29" t="s">
        <v>295</v>
      </c>
    </row>
  </sheetData>
  <mergeCells count="3">
    <mergeCell ref="B2:C2"/>
    <mergeCell ref="F2:N8"/>
    <mergeCell ref="B5:C5"/>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5703125" customWidth="1"/>
  </cols>
  <sheetData>
    <row r="2" spans="2:20" ht="25.5">
      <c r="B2" s="143" t="s">
        <v>44</v>
      </c>
      <c r="C2" s="143"/>
      <c r="D2" s="143"/>
      <c r="E2" s="143"/>
      <c r="F2" s="143"/>
      <c r="G2" s="143"/>
      <c r="H2" s="143"/>
      <c r="I2" s="143"/>
      <c r="J2" s="143"/>
      <c r="K2" s="143"/>
      <c r="L2" s="143"/>
      <c r="M2" s="143"/>
      <c r="N2" s="143"/>
      <c r="O2" s="143"/>
      <c r="S2" s="48"/>
      <c r="T2" s="48"/>
    </row>
    <row r="3" spans="2:20" ht="18.75">
      <c r="B3" s="144" t="s">
        <v>77</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2</v>
      </c>
      <c r="D6" s="19">
        <v>2</v>
      </c>
      <c r="E6" s="19">
        <v>2</v>
      </c>
      <c r="F6" s="19">
        <v>1</v>
      </c>
      <c r="G6" s="19">
        <v>1</v>
      </c>
      <c r="H6" s="19">
        <v>2</v>
      </c>
      <c r="I6" s="19"/>
      <c r="J6" s="19"/>
      <c r="K6" s="19"/>
      <c r="L6" s="19"/>
      <c r="M6" s="19"/>
      <c r="N6" s="19"/>
      <c r="O6" s="19"/>
      <c r="S6" s="20"/>
    </row>
    <row r="7" spans="2:20">
      <c r="B7" s="18" t="s">
        <v>60</v>
      </c>
      <c r="C7" s="19">
        <v>3</v>
      </c>
      <c r="D7" s="19">
        <v>3</v>
      </c>
      <c r="E7" s="19">
        <v>2</v>
      </c>
      <c r="F7" s="19">
        <v>1</v>
      </c>
      <c r="G7" s="19">
        <v>2</v>
      </c>
      <c r="H7" s="19">
        <v>2</v>
      </c>
      <c r="I7" s="19"/>
      <c r="J7" s="19"/>
      <c r="K7" s="19"/>
      <c r="L7" s="19"/>
      <c r="M7" s="19"/>
      <c r="N7" s="19"/>
      <c r="O7" s="19"/>
      <c r="Q7" s="18" t="s">
        <v>61</v>
      </c>
      <c r="R7" s="18" t="s">
        <v>613</v>
      </c>
    </row>
    <row r="8" spans="2:20">
      <c r="B8" s="18" t="s">
        <v>63</v>
      </c>
      <c r="C8" s="19">
        <v>3</v>
      </c>
      <c r="D8" s="19">
        <v>1</v>
      </c>
      <c r="E8" s="19">
        <v>1</v>
      </c>
      <c r="F8" s="19">
        <v>1</v>
      </c>
      <c r="G8" s="19">
        <v>2</v>
      </c>
      <c r="H8" s="19">
        <v>1</v>
      </c>
      <c r="I8" s="19"/>
      <c r="J8" s="19"/>
      <c r="K8" s="19"/>
      <c r="L8" s="19"/>
      <c r="M8" s="19"/>
      <c r="N8" s="19"/>
      <c r="O8" s="19"/>
      <c r="Q8" s="21"/>
      <c r="R8" s="22" t="s">
        <v>64</v>
      </c>
    </row>
    <row r="9" spans="2:20">
      <c r="B9" s="18" t="s">
        <v>65</v>
      </c>
      <c r="C9" s="19">
        <v>3</v>
      </c>
      <c r="D9" s="19">
        <v>2</v>
      </c>
      <c r="E9" s="19">
        <v>1</v>
      </c>
      <c r="F9" s="19">
        <v>1</v>
      </c>
      <c r="G9" s="19">
        <v>2</v>
      </c>
      <c r="H9" s="19">
        <v>1</v>
      </c>
      <c r="I9" s="19"/>
      <c r="J9" s="19"/>
      <c r="K9" s="19"/>
      <c r="L9" s="19"/>
      <c r="M9" s="19"/>
      <c r="N9" s="19"/>
      <c r="O9" s="19"/>
      <c r="Q9" s="21">
        <v>1</v>
      </c>
      <c r="R9" s="22" t="s">
        <v>66</v>
      </c>
    </row>
    <row r="10" spans="2:20">
      <c r="B10" s="18" t="s">
        <v>67</v>
      </c>
      <c r="C10" s="19">
        <v>3</v>
      </c>
      <c r="D10" s="19">
        <v>1</v>
      </c>
      <c r="E10" s="19">
        <v>2</v>
      </c>
      <c r="F10" s="19">
        <v>1</v>
      </c>
      <c r="G10" s="19">
        <v>2</v>
      </c>
      <c r="H10" s="19">
        <v>2</v>
      </c>
      <c r="I10" s="19"/>
      <c r="J10" s="19"/>
      <c r="K10" s="19"/>
      <c r="L10" s="19"/>
      <c r="M10" s="19"/>
      <c r="N10" s="19"/>
      <c r="O10" s="19"/>
      <c r="Q10" s="21">
        <v>2</v>
      </c>
      <c r="R10" s="22" t="s">
        <v>68</v>
      </c>
    </row>
    <row r="11" spans="2:20">
      <c r="B11" s="18" t="s">
        <v>69</v>
      </c>
      <c r="C11" s="19">
        <v>3</v>
      </c>
      <c r="D11" s="19">
        <v>3</v>
      </c>
      <c r="E11" s="19">
        <v>3</v>
      </c>
      <c r="F11" s="19">
        <v>3</v>
      </c>
      <c r="G11" s="19">
        <v>3</v>
      </c>
      <c r="H11" s="19">
        <v>3</v>
      </c>
      <c r="I11" s="19"/>
      <c r="J11" s="19">
        <v>2</v>
      </c>
      <c r="K11" s="19"/>
      <c r="L11" s="19"/>
      <c r="M11" s="19"/>
      <c r="N11" s="19"/>
      <c r="O11" s="19"/>
      <c r="Q11" s="21">
        <v>3</v>
      </c>
      <c r="R11" s="22" t="s">
        <v>70</v>
      </c>
    </row>
    <row r="12" spans="2:20" ht="15.75">
      <c r="B12" s="23" t="s">
        <v>71</v>
      </c>
      <c r="C12" s="24">
        <f>IFERROR(AVERAGEIF(C6:C11,"&lt;&gt;0"),"")</f>
        <v>2.8333333333333335</v>
      </c>
      <c r="D12" s="24">
        <f t="shared" ref="D12:O12" si="0">IFERROR(AVERAGEIF(D6:D11,"&lt;&gt;0"),"")</f>
        <v>2</v>
      </c>
      <c r="E12" s="24">
        <f t="shared" si="0"/>
        <v>1.8333333333333333</v>
      </c>
      <c r="F12" s="24">
        <f t="shared" si="0"/>
        <v>1.3333333333333333</v>
      </c>
      <c r="G12" s="24">
        <f t="shared" si="0"/>
        <v>2</v>
      </c>
      <c r="H12" s="24">
        <f t="shared" si="0"/>
        <v>1.8333333333333333</v>
      </c>
      <c r="I12" s="24" t="str">
        <f t="shared" si="0"/>
        <v/>
      </c>
      <c r="J12" s="24">
        <f t="shared" si="0"/>
        <v>2</v>
      </c>
      <c r="K12" s="24" t="str">
        <f t="shared" si="0"/>
        <v/>
      </c>
      <c r="L12" s="24" t="str">
        <f t="shared" si="0"/>
        <v/>
      </c>
      <c r="M12" s="24" t="str">
        <f t="shared" si="0"/>
        <v/>
      </c>
      <c r="N12" s="24" t="str">
        <f t="shared" si="0"/>
        <v/>
      </c>
      <c r="O12" s="24" t="str">
        <f t="shared" si="0"/>
        <v/>
      </c>
    </row>
    <row r="15" spans="2:20" ht="67.5" customHeight="1">
      <c r="B15" s="131" t="s">
        <v>72</v>
      </c>
      <c r="C15" s="131"/>
      <c r="D15" s="131"/>
      <c r="E15" s="131"/>
      <c r="F15" s="131"/>
      <c r="G15" s="131"/>
      <c r="H15" s="131"/>
      <c r="I15" s="131"/>
      <c r="J15" s="131"/>
      <c r="K15" s="131"/>
      <c r="L15" s="131"/>
      <c r="P15" s="145" t="s">
        <v>221</v>
      </c>
      <c r="Q15" s="145"/>
      <c r="R15" s="145"/>
      <c r="S15" s="145"/>
      <c r="T15" s="145"/>
    </row>
    <row r="16" spans="2:20" ht="67.5" customHeight="1">
      <c r="B16" s="131" t="s">
        <v>74</v>
      </c>
      <c r="C16" s="131"/>
      <c r="D16" s="131"/>
      <c r="E16" s="131"/>
      <c r="F16" s="131"/>
      <c r="G16" s="131"/>
      <c r="H16" s="131"/>
      <c r="I16" s="131"/>
      <c r="J16" s="131"/>
      <c r="K16" s="131"/>
      <c r="L16" s="131"/>
      <c r="P16" s="146" t="s">
        <v>222</v>
      </c>
      <c r="Q16" s="146"/>
      <c r="R16" s="146"/>
      <c r="S16" s="146"/>
      <c r="T16" s="146"/>
    </row>
    <row r="17" spans="2:12" ht="43.5" customHeight="1">
      <c r="B17" s="142" t="s">
        <v>76</v>
      </c>
      <c r="C17" s="142"/>
      <c r="D17" s="142"/>
      <c r="E17" s="142"/>
      <c r="F17" s="142"/>
      <c r="G17" s="142"/>
      <c r="H17" s="142"/>
      <c r="I17" s="142"/>
      <c r="J17" s="142"/>
      <c r="K17" s="142"/>
      <c r="L17" s="142"/>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2">
    <dataValidation type="list" allowBlank="1" showInputMessage="1" showErrorMessage="1" sqref="K6:O11">
      <formula1>$Q$8:$Q$11</formula1>
    </dataValidation>
    <dataValidation type="list" allowBlank="1" showInputMessage="1" showErrorMessage="1" sqref="C6:J11">
      <formula1>$Q$8:$Q$11</formula1>
    </dataValidation>
  </dataValidation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dimension ref="B2:N11"/>
  <sheetViews>
    <sheetView workbookViewId="0">
      <selection activeCell="B15" sqref="B15"/>
    </sheetView>
  </sheetViews>
  <sheetFormatPr defaultRowHeight="15"/>
  <cols>
    <col min="3" max="3" width="56.710937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36.75" customHeight="1">
      <c r="B5" s="149" t="s">
        <v>296</v>
      </c>
      <c r="C5" s="149"/>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43.5" customHeight="1">
      <c r="B8" s="35">
        <v>1</v>
      </c>
      <c r="C8" s="29" t="s">
        <v>297</v>
      </c>
      <c r="F8" s="141"/>
      <c r="G8" s="141"/>
      <c r="H8" s="141"/>
      <c r="I8" s="141"/>
      <c r="J8" s="141"/>
      <c r="K8" s="141"/>
      <c r="L8" s="141"/>
      <c r="M8" s="141"/>
      <c r="N8" s="141"/>
    </row>
    <row r="9" spans="2:14" ht="54.75" customHeight="1">
      <c r="B9" s="35">
        <v>2</v>
      </c>
      <c r="C9" s="29" t="s">
        <v>298</v>
      </c>
    </row>
    <row r="10" spans="2:14" ht="36" customHeight="1">
      <c r="B10" s="35">
        <v>3</v>
      </c>
      <c r="C10" s="29" t="s">
        <v>299</v>
      </c>
    </row>
    <row r="11" spans="2:14" ht="36.75" customHeight="1">
      <c r="B11" s="35">
        <v>4</v>
      </c>
      <c r="C11" s="29" t="s">
        <v>300</v>
      </c>
    </row>
  </sheetData>
  <mergeCells count="3">
    <mergeCell ref="B2:C2"/>
    <mergeCell ref="F2:N8"/>
    <mergeCell ref="B5:C5"/>
  </mergeCell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dimension ref="B2:T18"/>
  <sheetViews>
    <sheetView topLeftCell="A10" workbookViewId="0">
      <selection activeCell="C12" sqref="C12:O12"/>
    </sheetView>
  </sheetViews>
  <sheetFormatPr defaultRowHeight="15"/>
  <cols>
    <col min="18" max="18" width="18.140625" customWidth="1"/>
  </cols>
  <sheetData>
    <row r="2" spans="2:20" ht="25.5">
      <c r="B2" s="143" t="s">
        <v>44</v>
      </c>
      <c r="C2" s="143"/>
      <c r="D2" s="143"/>
      <c r="E2" s="143"/>
      <c r="F2" s="143"/>
      <c r="G2" s="143"/>
      <c r="H2" s="143"/>
      <c r="I2" s="143"/>
      <c r="J2" s="143"/>
      <c r="K2" s="143"/>
      <c r="L2" s="143"/>
      <c r="M2" s="143"/>
      <c r="N2" s="143"/>
      <c r="O2" s="143"/>
      <c r="S2" s="48"/>
      <c r="T2" s="48"/>
    </row>
    <row r="3" spans="2:20" ht="20.25">
      <c r="B3" s="148" t="s">
        <v>84</v>
      </c>
      <c r="C3" s="148"/>
      <c r="D3" s="148"/>
      <c r="E3" s="148"/>
      <c r="F3" s="148"/>
      <c r="G3" s="148"/>
      <c r="H3" s="148"/>
      <c r="I3" s="148"/>
      <c r="J3" s="148"/>
      <c r="K3" s="148"/>
      <c r="L3" s="148"/>
      <c r="M3" s="148"/>
      <c r="N3" s="148"/>
      <c r="O3" s="148"/>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c r="E6" s="19"/>
      <c r="F6" s="19">
        <v>2</v>
      </c>
      <c r="G6" s="19"/>
      <c r="H6" s="19"/>
      <c r="I6" s="19"/>
      <c r="J6" s="19"/>
      <c r="K6" s="19"/>
      <c r="L6" s="19"/>
      <c r="M6" s="19"/>
      <c r="N6" s="19"/>
      <c r="O6" s="19"/>
      <c r="S6" s="20"/>
    </row>
    <row r="7" spans="2:20">
      <c r="B7" s="18" t="s">
        <v>60</v>
      </c>
      <c r="C7" s="19">
        <v>3</v>
      </c>
      <c r="D7" s="19"/>
      <c r="E7" s="19"/>
      <c r="F7" s="19">
        <v>2</v>
      </c>
      <c r="G7" s="19"/>
      <c r="H7" s="19"/>
      <c r="I7" s="19"/>
      <c r="J7" s="19"/>
      <c r="K7" s="19">
        <v>2</v>
      </c>
      <c r="L7" s="19">
        <v>3</v>
      </c>
      <c r="M7" s="19"/>
      <c r="N7" s="19"/>
      <c r="O7" s="19"/>
      <c r="Q7" s="18" t="s">
        <v>61</v>
      </c>
      <c r="R7" s="18" t="s">
        <v>613</v>
      </c>
    </row>
    <row r="8" spans="2:20">
      <c r="B8" s="18" t="s">
        <v>63</v>
      </c>
      <c r="C8" s="19">
        <v>3</v>
      </c>
      <c r="D8" s="19">
        <v>3</v>
      </c>
      <c r="E8" s="19">
        <v>3</v>
      </c>
      <c r="F8" s="19">
        <v>2</v>
      </c>
      <c r="G8" s="19"/>
      <c r="H8" s="19"/>
      <c r="I8" s="19"/>
      <c r="J8" s="19">
        <v>2</v>
      </c>
      <c r="K8" s="19"/>
      <c r="L8" s="19"/>
      <c r="M8" s="19"/>
      <c r="N8" s="19"/>
      <c r="O8" s="19"/>
      <c r="Q8" s="21"/>
      <c r="R8" s="22" t="s">
        <v>64</v>
      </c>
    </row>
    <row r="9" spans="2:20">
      <c r="B9" s="18" t="s">
        <v>65</v>
      </c>
      <c r="C9" s="19">
        <v>3</v>
      </c>
      <c r="D9" s="19"/>
      <c r="E9" s="19">
        <v>2</v>
      </c>
      <c r="F9" s="19">
        <v>3</v>
      </c>
      <c r="G9" s="19">
        <v>2</v>
      </c>
      <c r="H9" s="19"/>
      <c r="I9" s="19"/>
      <c r="J9" s="19"/>
      <c r="K9" s="19">
        <v>2</v>
      </c>
      <c r="L9" s="19">
        <v>3</v>
      </c>
      <c r="M9" s="19"/>
      <c r="N9" s="19"/>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3</v>
      </c>
      <c r="E12" s="24">
        <f t="shared" si="0"/>
        <v>2.5</v>
      </c>
      <c r="F12" s="24">
        <f t="shared" si="0"/>
        <v>2.25</v>
      </c>
      <c r="G12" s="24">
        <f t="shared" si="0"/>
        <v>2</v>
      </c>
      <c r="H12" s="24" t="str">
        <f t="shared" si="0"/>
        <v/>
      </c>
      <c r="I12" s="24" t="str">
        <f t="shared" si="0"/>
        <v/>
      </c>
      <c r="J12" s="24">
        <f t="shared" si="0"/>
        <v>2</v>
      </c>
      <c r="K12" s="24">
        <f t="shared" si="0"/>
        <v>2</v>
      </c>
      <c r="L12" s="24">
        <f t="shared" si="0"/>
        <v>3</v>
      </c>
      <c r="M12" s="24" t="str">
        <f t="shared" si="0"/>
        <v/>
      </c>
      <c r="N12" s="24" t="str">
        <f t="shared" si="0"/>
        <v/>
      </c>
      <c r="O12" s="24" t="str">
        <f t="shared" si="0"/>
        <v/>
      </c>
    </row>
    <row r="15" spans="2:20" ht="63.75" customHeight="1">
      <c r="B15" s="141" t="s">
        <v>72</v>
      </c>
      <c r="C15" s="141"/>
      <c r="D15" s="141"/>
      <c r="E15" s="141"/>
      <c r="F15" s="141"/>
      <c r="G15" s="141"/>
      <c r="H15" s="141"/>
      <c r="I15" s="141"/>
      <c r="J15" s="141"/>
      <c r="K15" s="141"/>
      <c r="L15" s="141"/>
      <c r="P15" s="145" t="s">
        <v>221</v>
      </c>
      <c r="Q15" s="145"/>
      <c r="R15" s="145"/>
      <c r="S15" s="145"/>
      <c r="T15" s="145"/>
    </row>
    <row r="16" spans="2:20" ht="65.25" customHeight="1">
      <c r="B16" s="141" t="s">
        <v>74</v>
      </c>
      <c r="C16" s="141"/>
      <c r="D16" s="141"/>
      <c r="E16" s="141"/>
      <c r="F16" s="141"/>
      <c r="G16" s="141"/>
      <c r="H16" s="141"/>
      <c r="I16" s="141"/>
      <c r="J16" s="141"/>
      <c r="K16" s="141"/>
      <c r="L16" s="141"/>
      <c r="P16" s="146" t="s">
        <v>222</v>
      </c>
      <c r="Q16" s="146"/>
      <c r="R16" s="146"/>
      <c r="S16" s="146"/>
      <c r="T16" s="146"/>
    </row>
    <row r="17" spans="2:12" ht="57.7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dimension ref="B2:N10"/>
  <sheetViews>
    <sheetView workbookViewId="0">
      <selection activeCell="B2" sqref="B2:N11"/>
    </sheetView>
  </sheetViews>
  <sheetFormatPr defaultRowHeight="15"/>
  <cols>
    <col min="3" max="3" width="49"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35.25" customHeight="1">
      <c r="B5" s="149" t="s">
        <v>301</v>
      </c>
      <c r="C5" s="149"/>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37.5" customHeight="1">
      <c r="B8" s="35">
        <v>1</v>
      </c>
      <c r="C8" s="29" t="s">
        <v>302</v>
      </c>
      <c r="F8" s="141"/>
      <c r="G8" s="141"/>
      <c r="H8" s="141"/>
      <c r="I8" s="141"/>
      <c r="J8" s="141"/>
      <c r="K8" s="141"/>
      <c r="L8" s="141"/>
      <c r="M8" s="141"/>
      <c r="N8" s="141"/>
    </row>
    <row r="9" spans="2:14" ht="40.5" customHeight="1">
      <c r="B9" s="35">
        <v>2</v>
      </c>
      <c r="C9" s="29" t="s">
        <v>303</v>
      </c>
    </row>
    <row r="10" spans="2:14" ht="50.25" customHeight="1">
      <c r="B10" s="35">
        <v>3</v>
      </c>
      <c r="C10" s="29" t="s">
        <v>304</v>
      </c>
    </row>
  </sheetData>
  <mergeCells count="3">
    <mergeCell ref="B2:C2"/>
    <mergeCell ref="F2:N8"/>
    <mergeCell ref="B5:C5"/>
  </mergeCell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dimension ref="B2:T18"/>
  <sheetViews>
    <sheetView topLeftCell="A3" workbookViewId="0">
      <selection activeCell="C12" sqref="C12:O12"/>
    </sheetView>
  </sheetViews>
  <sheetFormatPr defaultRowHeight="15"/>
  <cols>
    <col min="18" max="18" width="18.28515625" customWidth="1"/>
  </cols>
  <sheetData>
    <row r="2" spans="2:20" ht="25.5">
      <c r="B2" s="143" t="s">
        <v>44</v>
      </c>
      <c r="C2" s="143"/>
      <c r="D2" s="143"/>
      <c r="E2" s="143"/>
      <c r="F2" s="143"/>
      <c r="G2" s="143"/>
      <c r="H2" s="143"/>
      <c r="I2" s="143"/>
      <c r="J2" s="143"/>
      <c r="K2" s="143"/>
      <c r="L2" s="143"/>
      <c r="M2" s="143"/>
      <c r="N2" s="143"/>
      <c r="O2" s="143"/>
      <c r="S2" s="48"/>
      <c r="T2" s="48"/>
    </row>
    <row r="3" spans="2:20" ht="20.25">
      <c r="B3" s="148" t="s">
        <v>94</v>
      </c>
      <c r="C3" s="148"/>
      <c r="D3" s="148"/>
      <c r="E3" s="148"/>
      <c r="F3" s="148"/>
      <c r="G3" s="148"/>
      <c r="H3" s="148"/>
      <c r="I3" s="148"/>
      <c r="J3" s="148"/>
      <c r="K3" s="148"/>
      <c r="L3" s="148"/>
      <c r="M3" s="148"/>
      <c r="N3" s="148"/>
      <c r="O3" s="148"/>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2</v>
      </c>
      <c r="E6" s="19"/>
      <c r="F6" s="19">
        <v>2</v>
      </c>
      <c r="G6" s="19"/>
      <c r="H6" s="19"/>
      <c r="I6" s="19"/>
      <c r="J6" s="19"/>
      <c r="K6" s="19"/>
      <c r="L6" s="19"/>
      <c r="M6" s="19"/>
      <c r="N6" s="19"/>
      <c r="O6" s="19"/>
      <c r="S6" s="20"/>
    </row>
    <row r="7" spans="2:20">
      <c r="B7" s="18" t="s">
        <v>60</v>
      </c>
      <c r="C7" s="19">
        <v>3</v>
      </c>
      <c r="D7" s="19">
        <v>2</v>
      </c>
      <c r="E7" s="19"/>
      <c r="F7" s="19">
        <v>2</v>
      </c>
      <c r="G7" s="19">
        <v>3</v>
      </c>
      <c r="H7" s="19"/>
      <c r="I7" s="19"/>
      <c r="J7" s="19"/>
      <c r="K7" s="19">
        <v>2</v>
      </c>
      <c r="L7" s="19">
        <v>3</v>
      </c>
      <c r="M7" s="19"/>
      <c r="N7" s="19"/>
      <c r="O7" s="19"/>
      <c r="Q7" s="18" t="s">
        <v>61</v>
      </c>
      <c r="R7" s="18" t="s">
        <v>613</v>
      </c>
    </row>
    <row r="8" spans="2:20">
      <c r="B8" s="18" t="s">
        <v>63</v>
      </c>
      <c r="C8" s="19">
        <v>3</v>
      </c>
      <c r="D8" s="19">
        <v>2</v>
      </c>
      <c r="E8" s="19"/>
      <c r="F8" s="19">
        <v>2</v>
      </c>
      <c r="G8" s="19"/>
      <c r="H8" s="19"/>
      <c r="I8" s="19"/>
      <c r="J8" s="19"/>
      <c r="K8" s="19"/>
      <c r="L8" s="19">
        <v>2</v>
      </c>
      <c r="M8" s="19"/>
      <c r="N8" s="19"/>
      <c r="O8" s="19"/>
      <c r="Q8" s="21"/>
      <c r="R8" s="22" t="s">
        <v>64</v>
      </c>
    </row>
    <row r="9" spans="2:20">
      <c r="B9" s="18" t="s">
        <v>65</v>
      </c>
      <c r="C9" s="19">
        <v>3</v>
      </c>
      <c r="D9" s="19">
        <v>2</v>
      </c>
      <c r="E9" s="19"/>
      <c r="F9" s="19">
        <v>3</v>
      </c>
      <c r="G9" s="19">
        <v>3</v>
      </c>
      <c r="H9" s="19"/>
      <c r="I9" s="19"/>
      <c r="J9" s="19"/>
      <c r="K9" s="19">
        <v>2</v>
      </c>
      <c r="L9" s="19">
        <v>3</v>
      </c>
      <c r="M9" s="19"/>
      <c r="N9" s="19"/>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2</v>
      </c>
      <c r="E12" s="24" t="str">
        <f t="shared" si="0"/>
        <v/>
      </c>
      <c r="F12" s="24">
        <f t="shared" si="0"/>
        <v>2.25</v>
      </c>
      <c r="G12" s="24">
        <f t="shared" si="0"/>
        <v>3</v>
      </c>
      <c r="H12" s="24" t="str">
        <f t="shared" si="0"/>
        <v/>
      </c>
      <c r="I12" s="24" t="str">
        <f t="shared" si="0"/>
        <v/>
      </c>
      <c r="J12" s="24" t="str">
        <f t="shared" si="0"/>
        <v/>
      </c>
      <c r="K12" s="24">
        <f t="shared" si="0"/>
        <v>2</v>
      </c>
      <c r="L12" s="24">
        <f t="shared" si="0"/>
        <v>2.6666666666666665</v>
      </c>
      <c r="M12" s="24" t="str">
        <f t="shared" si="0"/>
        <v/>
      </c>
      <c r="N12" s="24" t="str">
        <f t="shared" si="0"/>
        <v/>
      </c>
      <c r="O12" s="24" t="str">
        <f t="shared" si="0"/>
        <v/>
      </c>
    </row>
    <row r="15" spans="2:20" ht="60.75" customHeight="1">
      <c r="B15" s="141" t="s">
        <v>72</v>
      </c>
      <c r="C15" s="141"/>
      <c r="D15" s="141"/>
      <c r="E15" s="141"/>
      <c r="F15" s="141"/>
      <c r="G15" s="141"/>
      <c r="H15" s="141"/>
      <c r="I15" s="141"/>
      <c r="J15" s="141"/>
      <c r="K15" s="141"/>
      <c r="L15" s="141"/>
      <c r="P15" s="145" t="s">
        <v>221</v>
      </c>
      <c r="Q15" s="145"/>
      <c r="R15" s="145"/>
      <c r="S15" s="145"/>
      <c r="T15" s="145"/>
    </row>
    <row r="16" spans="2:20" ht="72.75" customHeight="1">
      <c r="B16" s="141" t="s">
        <v>74</v>
      </c>
      <c r="C16" s="141"/>
      <c r="D16" s="141"/>
      <c r="E16" s="141"/>
      <c r="F16" s="141"/>
      <c r="G16" s="141"/>
      <c r="H16" s="141"/>
      <c r="I16" s="141"/>
      <c r="J16" s="141"/>
      <c r="K16" s="141"/>
      <c r="L16" s="141"/>
      <c r="P16" s="146" t="s">
        <v>222</v>
      </c>
      <c r="Q16" s="146"/>
      <c r="R16" s="146"/>
      <c r="S16" s="146"/>
      <c r="T16" s="146"/>
    </row>
    <row r="17" spans="2:12" ht="52.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dimension ref="B2:N12"/>
  <sheetViews>
    <sheetView topLeftCell="A4" workbookViewId="0">
      <selection activeCell="C12" sqref="C12"/>
    </sheetView>
  </sheetViews>
  <sheetFormatPr defaultRowHeight="15"/>
  <cols>
    <col min="3" max="3" width="51.1406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9" t="s">
        <v>305</v>
      </c>
      <c r="C5" s="149"/>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28.5" customHeight="1">
      <c r="B8" s="35">
        <v>1</v>
      </c>
      <c r="C8" s="29" t="s">
        <v>306</v>
      </c>
      <c r="F8" s="141"/>
      <c r="G8" s="141"/>
      <c r="H8" s="141"/>
      <c r="I8" s="141"/>
      <c r="J8" s="141"/>
      <c r="K8" s="141"/>
      <c r="L8" s="141"/>
      <c r="M8" s="141"/>
      <c r="N8" s="141"/>
    </row>
    <row r="9" spans="2:14" ht="26.25" customHeight="1">
      <c r="B9" s="35">
        <v>2</v>
      </c>
      <c r="C9" s="29" t="s">
        <v>307</v>
      </c>
    </row>
    <row r="10" spans="2:14" ht="23.25" customHeight="1">
      <c r="B10" s="35">
        <v>3</v>
      </c>
      <c r="C10" s="29" t="s">
        <v>308</v>
      </c>
    </row>
    <row r="11" spans="2:14" ht="36.75" customHeight="1">
      <c r="B11" s="35">
        <v>4</v>
      </c>
      <c r="C11" s="29" t="s">
        <v>309</v>
      </c>
    </row>
    <row r="12" spans="2:14" ht="18.75">
      <c r="B12" s="35">
        <v>5</v>
      </c>
      <c r="C12" s="29" t="s">
        <v>310</v>
      </c>
    </row>
  </sheetData>
  <mergeCells count="3">
    <mergeCell ref="B2:C2"/>
    <mergeCell ref="F2:N8"/>
    <mergeCell ref="B5:C5"/>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dimension ref="B2:T18"/>
  <sheetViews>
    <sheetView topLeftCell="A5" workbookViewId="0">
      <selection activeCell="C12" sqref="C12:O12"/>
    </sheetView>
  </sheetViews>
  <sheetFormatPr defaultRowHeight="15"/>
  <cols>
    <col min="18" max="18" width="18.140625" customWidth="1"/>
  </cols>
  <sheetData>
    <row r="2" spans="2:20" ht="25.5">
      <c r="B2" s="143" t="s">
        <v>44</v>
      </c>
      <c r="C2" s="143"/>
      <c r="D2" s="143"/>
      <c r="E2" s="143"/>
      <c r="F2" s="143"/>
      <c r="G2" s="143"/>
      <c r="H2" s="143"/>
      <c r="I2" s="143"/>
      <c r="J2" s="143"/>
      <c r="K2" s="143"/>
      <c r="L2" s="143"/>
      <c r="M2" s="143"/>
      <c r="N2" s="143"/>
      <c r="O2" s="143"/>
      <c r="S2" s="48"/>
      <c r="T2" s="48"/>
    </row>
    <row r="3" spans="2:20" ht="20.25">
      <c r="B3" s="148" t="s">
        <v>287</v>
      </c>
      <c r="C3" s="148"/>
      <c r="D3" s="148"/>
      <c r="E3" s="148"/>
      <c r="F3" s="148"/>
      <c r="G3" s="148"/>
      <c r="H3" s="148"/>
      <c r="I3" s="148"/>
      <c r="J3" s="148"/>
      <c r="K3" s="148"/>
      <c r="L3" s="148"/>
      <c r="M3" s="148"/>
      <c r="N3" s="148"/>
      <c r="O3" s="148"/>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3</v>
      </c>
      <c r="E6" s="19">
        <v>2</v>
      </c>
      <c r="F6" s="19">
        <v>2</v>
      </c>
      <c r="G6" s="19"/>
      <c r="H6" s="19">
        <v>3</v>
      </c>
      <c r="I6" s="19"/>
      <c r="J6" s="19"/>
      <c r="K6" s="19"/>
      <c r="L6" s="19">
        <v>1</v>
      </c>
      <c r="M6" s="19"/>
      <c r="N6" s="19"/>
      <c r="O6" s="19"/>
      <c r="S6" s="20"/>
    </row>
    <row r="7" spans="2:20">
      <c r="B7" s="18" t="s">
        <v>60</v>
      </c>
      <c r="C7" s="19">
        <v>3</v>
      </c>
      <c r="D7" s="19">
        <v>3</v>
      </c>
      <c r="E7" s="19">
        <v>3</v>
      </c>
      <c r="F7" s="19">
        <v>2</v>
      </c>
      <c r="G7" s="19">
        <v>2</v>
      </c>
      <c r="H7" s="19">
        <v>2</v>
      </c>
      <c r="I7" s="19"/>
      <c r="J7" s="19"/>
      <c r="K7" s="19"/>
      <c r="L7" s="19">
        <v>1</v>
      </c>
      <c r="M7" s="19"/>
      <c r="N7" s="19"/>
      <c r="O7" s="19"/>
      <c r="Q7" s="18" t="s">
        <v>61</v>
      </c>
      <c r="R7" s="18" t="s">
        <v>613</v>
      </c>
    </row>
    <row r="8" spans="2:20">
      <c r="B8" s="18" t="s">
        <v>63</v>
      </c>
      <c r="C8" s="19">
        <v>3</v>
      </c>
      <c r="D8" s="19">
        <v>3</v>
      </c>
      <c r="E8" s="19">
        <v>2</v>
      </c>
      <c r="F8" s="19">
        <v>2</v>
      </c>
      <c r="G8" s="19">
        <v>2</v>
      </c>
      <c r="H8" s="19">
        <v>2</v>
      </c>
      <c r="I8" s="19"/>
      <c r="J8" s="19"/>
      <c r="K8" s="19"/>
      <c r="L8" s="19">
        <v>2</v>
      </c>
      <c r="M8" s="19"/>
      <c r="N8" s="19"/>
      <c r="O8" s="19"/>
      <c r="Q8" s="21"/>
      <c r="R8" s="22" t="s">
        <v>64</v>
      </c>
    </row>
    <row r="9" spans="2:20">
      <c r="B9" s="18" t="s">
        <v>65</v>
      </c>
      <c r="C9" s="19">
        <v>3</v>
      </c>
      <c r="D9" s="19">
        <v>3</v>
      </c>
      <c r="E9" s="19">
        <v>2</v>
      </c>
      <c r="F9" s="19">
        <v>2</v>
      </c>
      <c r="G9" s="19">
        <v>2</v>
      </c>
      <c r="H9" s="19">
        <v>3</v>
      </c>
      <c r="I9" s="19"/>
      <c r="J9" s="19"/>
      <c r="K9" s="19"/>
      <c r="L9" s="19">
        <v>1</v>
      </c>
      <c r="M9" s="19"/>
      <c r="N9" s="19"/>
      <c r="O9" s="19"/>
      <c r="Q9" s="21">
        <v>1</v>
      </c>
      <c r="R9" s="22" t="s">
        <v>66</v>
      </c>
    </row>
    <row r="10" spans="2:20">
      <c r="B10" s="18" t="s">
        <v>67</v>
      </c>
      <c r="C10" s="19">
        <v>3</v>
      </c>
      <c r="D10" s="19">
        <v>3</v>
      </c>
      <c r="E10" s="19">
        <v>2</v>
      </c>
      <c r="F10" s="19">
        <v>2</v>
      </c>
      <c r="G10" s="19"/>
      <c r="H10" s="19">
        <v>3</v>
      </c>
      <c r="I10" s="19"/>
      <c r="J10" s="19"/>
      <c r="K10" s="19"/>
      <c r="L10" s="19">
        <v>1</v>
      </c>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3</v>
      </c>
      <c r="E12" s="24">
        <f t="shared" si="0"/>
        <v>2.2000000000000002</v>
      </c>
      <c r="F12" s="24">
        <f t="shared" si="0"/>
        <v>2</v>
      </c>
      <c r="G12" s="24">
        <f t="shared" si="0"/>
        <v>2</v>
      </c>
      <c r="H12" s="24">
        <f t="shared" si="0"/>
        <v>2.6</v>
      </c>
      <c r="I12" s="24" t="str">
        <f t="shared" si="0"/>
        <v/>
      </c>
      <c r="J12" s="24" t="str">
        <f t="shared" si="0"/>
        <v/>
      </c>
      <c r="K12" s="24" t="str">
        <f t="shared" si="0"/>
        <v/>
      </c>
      <c r="L12" s="24">
        <f t="shared" si="0"/>
        <v>1.2</v>
      </c>
      <c r="M12" s="24" t="str">
        <f t="shared" si="0"/>
        <v/>
      </c>
      <c r="N12" s="24" t="str">
        <f t="shared" si="0"/>
        <v/>
      </c>
      <c r="O12" s="24" t="str">
        <f t="shared" si="0"/>
        <v/>
      </c>
    </row>
    <row r="15" spans="2:20" ht="57.75" customHeight="1">
      <c r="B15" s="141" t="s">
        <v>72</v>
      </c>
      <c r="C15" s="141"/>
      <c r="D15" s="141"/>
      <c r="E15" s="141"/>
      <c r="F15" s="141"/>
      <c r="G15" s="141"/>
      <c r="H15" s="141"/>
      <c r="I15" s="141"/>
      <c r="J15" s="141"/>
      <c r="K15" s="141"/>
      <c r="L15" s="141"/>
      <c r="P15" s="145" t="s">
        <v>221</v>
      </c>
      <c r="Q15" s="145"/>
      <c r="R15" s="145"/>
      <c r="S15" s="145"/>
      <c r="T15" s="145"/>
    </row>
    <row r="16" spans="2:20" ht="68.25" customHeight="1">
      <c r="B16" s="141" t="s">
        <v>74</v>
      </c>
      <c r="C16" s="141"/>
      <c r="D16" s="141"/>
      <c r="E16" s="141"/>
      <c r="F16" s="141"/>
      <c r="G16" s="141"/>
      <c r="H16" s="141"/>
      <c r="I16" s="141"/>
      <c r="J16" s="141"/>
      <c r="K16" s="141"/>
      <c r="L16" s="141"/>
      <c r="P16" s="146" t="s">
        <v>222</v>
      </c>
      <c r="Q16" s="146"/>
      <c r="R16" s="146"/>
      <c r="S16" s="146"/>
      <c r="T16" s="146"/>
    </row>
    <row r="17" spans="2:12" ht="45.7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dimension ref="B2:N12"/>
  <sheetViews>
    <sheetView workbookViewId="0">
      <selection activeCell="C12" sqref="C12"/>
    </sheetView>
  </sheetViews>
  <sheetFormatPr defaultRowHeight="15"/>
  <cols>
    <col min="3" max="3" width="43.8554687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311</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18.75">
      <c r="B8" s="35">
        <v>1</v>
      </c>
      <c r="C8" s="29" t="s">
        <v>312</v>
      </c>
      <c r="F8" s="141"/>
      <c r="G8" s="141"/>
      <c r="H8" s="141"/>
      <c r="I8" s="141"/>
      <c r="J8" s="141"/>
      <c r="K8" s="141"/>
      <c r="L8" s="141"/>
      <c r="M8" s="141"/>
      <c r="N8" s="141"/>
    </row>
    <row r="9" spans="2:14" ht="18.75">
      <c r="B9" s="35">
        <v>2</v>
      </c>
      <c r="C9" s="29" t="s">
        <v>313</v>
      </c>
    </row>
    <row r="10" spans="2:14" ht="53.25" customHeight="1">
      <c r="B10" s="35">
        <v>3</v>
      </c>
      <c r="C10" s="29" t="s">
        <v>314</v>
      </c>
    </row>
    <row r="11" spans="2:14" ht="49.5">
      <c r="B11" s="35">
        <v>4</v>
      </c>
      <c r="C11" s="29" t="s">
        <v>315</v>
      </c>
    </row>
    <row r="12" spans="2:14" ht="18.75">
      <c r="B12" s="35">
        <v>5</v>
      </c>
      <c r="C12" s="29" t="s">
        <v>316</v>
      </c>
    </row>
  </sheetData>
  <mergeCells count="3">
    <mergeCell ref="B2:C2"/>
    <mergeCell ref="F2:N8"/>
    <mergeCell ref="B5:C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B2:T18"/>
  <sheetViews>
    <sheetView topLeftCell="A6" workbookViewId="0">
      <selection activeCell="C12" sqref="C12:O12"/>
    </sheetView>
  </sheetViews>
  <sheetFormatPr defaultRowHeight="15"/>
  <cols>
    <col min="18" max="18" width="19.5703125" customWidth="1"/>
  </cols>
  <sheetData>
    <row r="2" spans="2:20" ht="25.5">
      <c r="B2" s="143" t="s">
        <v>44</v>
      </c>
      <c r="C2" s="143"/>
      <c r="D2" s="143"/>
      <c r="E2" s="143"/>
      <c r="F2" s="143"/>
      <c r="G2" s="143"/>
      <c r="H2" s="143"/>
      <c r="I2" s="143"/>
      <c r="J2" s="143"/>
      <c r="K2" s="143"/>
      <c r="L2" s="143"/>
      <c r="M2" s="143"/>
      <c r="N2" s="143"/>
      <c r="O2" s="143"/>
      <c r="S2" s="14"/>
      <c r="T2" s="14"/>
    </row>
    <row r="3" spans="2:20" ht="20.25">
      <c r="B3" s="148" t="s">
        <v>84</v>
      </c>
      <c r="C3" s="148"/>
      <c r="D3" s="148"/>
      <c r="E3" s="148"/>
      <c r="F3" s="148"/>
      <c r="G3" s="148"/>
      <c r="H3" s="148"/>
      <c r="I3" s="148"/>
      <c r="J3" s="148"/>
      <c r="K3" s="148"/>
      <c r="L3" s="148"/>
      <c r="M3" s="148"/>
      <c r="N3" s="148"/>
      <c r="O3" s="148"/>
      <c r="S3" s="14"/>
      <c r="T3" s="14"/>
    </row>
    <row r="4" spans="2:20" ht="16.5">
      <c r="B4" s="15"/>
      <c r="C4" s="15"/>
      <c r="D4" s="15"/>
      <c r="E4" s="15"/>
      <c r="F4" s="15"/>
      <c r="G4" s="15"/>
      <c r="H4" s="15"/>
      <c r="I4" s="15"/>
      <c r="J4" s="15"/>
      <c r="K4" s="15"/>
      <c r="L4" s="15"/>
      <c r="S4" s="14"/>
      <c r="T4" s="14"/>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14"/>
      <c r="T5" s="14"/>
    </row>
    <row r="6" spans="2:20" ht="16.5">
      <c r="B6" s="18" t="s">
        <v>59</v>
      </c>
      <c r="C6" s="19">
        <v>2</v>
      </c>
      <c r="D6" s="19">
        <v>2</v>
      </c>
      <c r="E6" s="19"/>
      <c r="F6" s="19"/>
      <c r="G6" s="19"/>
      <c r="H6" s="19"/>
      <c r="I6" s="19"/>
      <c r="J6" s="19"/>
      <c r="K6" s="19"/>
      <c r="L6" s="19"/>
      <c r="M6" s="19"/>
      <c r="N6" s="19"/>
      <c r="O6" s="19"/>
      <c r="S6" s="20"/>
    </row>
    <row r="7" spans="2:20">
      <c r="B7" s="18" t="s">
        <v>60</v>
      </c>
      <c r="C7" s="19">
        <v>2</v>
      </c>
      <c r="D7" s="19">
        <v>2</v>
      </c>
      <c r="E7" s="19"/>
      <c r="F7" s="19"/>
      <c r="G7" s="19"/>
      <c r="H7" s="19"/>
      <c r="I7" s="19"/>
      <c r="J7" s="19"/>
      <c r="K7" s="19"/>
      <c r="L7" s="19"/>
      <c r="M7" s="19"/>
      <c r="N7" s="19"/>
      <c r="O7" s="19"/>
      <c r="Q7" s="18" t="s">
        <v>61</v>
      </c>
      <c r="R7" s="18" t="s">
        <v>613</v>
      </c>
    </row>
    <row r="8" spans="2:20">
      <c r="B8" s="18" t="s">
        <v>63</v>
      </c>
      <c r="C8" s="19">
        <v>2</v>
      </c>
      <c r="D8" s="19"/>
      <c r="E8" s="19">
        <v>2</v>
      </c>
      <c r="F8" s="19">
        <v>2</v>
      </c>
      <c r="G8" s="19">
        <v>3</v>
      </c>
      <c r="H8" s="19"/>
      <c r="I8" s="19">
        <v>2</v>
      </c>
      <c r="J8" s="19">
        <v>2</v>
      </c>
      <c r="K8" s="19">
        <v>2</v>
      </c>
      <c r="L8" s="19">
        <v>3</v>
      </c>
      <c r="M8" s="19"/>
      <c r="N8" s="19"/>
      <c r="O8" s="19"/>
      <c r="Q8" s="21"/>
      <c r="R8" s="22" t="s">
        <v>64</v>
      </c>
    </row>
    <row r="9" spans="2:20">
      <c r="B9" s="18" t="s">
        <v>65</v>
      </c>
      <c r="C9" s="19">
        <v>2</v>
      </c>
      <c r="D9" s="19">
        <v>1</v>
      </c>
      <c r="E9" s="19"/>
      <c r="F9" s="19">
        <v>3</v>
      </c>
      <c r="G9" s="19"/>
      <c r="H9" s="19"/>
      <c r="I9" s="19"/>
      <c r="J9" s="19"/>
      <c r="K9" s="19"/>
      <c r="L9" s="19"/>
      <c r="M9" s="19"/>
      <c r="N9" s="19"/>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2</v>
      </c>
      <c r="D12" s="24">
        <f t="shared" ref="D12:O12" si="0">IFERROR(AVERAGEIF(D6:D11,"&lt;&gt;0"),"")</f>
        <v>1.6666666666666667</v>
      </c>
      <c r="E12" s="24">
        <f t="shared" si="0"/>
        <v>2</v>
      </c>
      <c r="F12" s="24">
        <f t="shared" si="0"/>
        <v>2.5</v>
      </c>
      <c r="G12" s="24">
        <f t="shared" si="0"/>
        <v>3</v>
      </c>
      <c r="H12" s="24" t="str">
        <f t="shared" si="0"/>
        <v/>
      </c>
      <c r="I12" s="24">
        <f t="shared" si="0"/>
        <v>2</v>
      </c>
      <c r="J12" s="24">
        <f t="shared" si="0"/>
        <v>2</v>
      </c>
      <c r="K12" s="24">
        <f t="shared" si="0"/>
        <v>2</v>
      </c>
      <c r="L12" s="24">
        <f t="shared" si="0"/>
        <v>3</v>
      </c>
      <c r="M12" s="24" t="str">
        <f t="shared" si="0"/>
        <v/>
      </c>
      <c r="N12" s="24" t="str">
        <f t="shared" si="0"/>
        <v/>
      </c>
      <c r="O12" s="24" t="str">
        <f t="shared" si="0"/>
        <v/>
      </c>
    </row>
    <row r="15" spans="2:20" ht="60.75" customHeight="1">
      <c r="B15" s="141" t="s">
        <v>72</v>
      </c>
      <c r="C15" s="141"/>
      <c r="D15" s="141"/>
      <c r="E15" s="141"/>
      <c r="F15" s="141"/>
      <c r="G15" s="141"/>
      <c r="H15" s="141"/>
      <c r="I15" s="141"/>
      <c r="J15" s="141"/>
      <c r="K15" s="141"/>
      <c r="L15" s="141"/>
      <c r="P15" s="145" t="s">
        <v>73</v>
      </c>
      <c r="Q15" s="145"/>
      <c r="R15" s="145"/>
      <c r="S15" s="145"/>
      <c r="T15" s="145"/>
    </row>
    <row r="16" spans="2:20" ht="66.75" customHeight="1">
      <c r="B16" s="141" t="s">
        <v>74</v>
      </c>
      <c r="C16" s="141"/>
      <c r="D16" s="141"/>
      <c r="E16" s="141"/>
      <c r="F16" s="141"/>
      <c r="G16" s="141"/>
      <c r="H16" s="141"/>
      <c r="I16" s="141"/>
      <c r="J16" s="141"/>
      <c r="K16" s="141"/>
      <c r="L16" s="141"/>
      <c r="P16" s="146" t="s">
        <v>75</v>
      </c>
      <c r="Q16" s="146"/>
      <c r="R16" s="146"/>
      <c r="S16" s="146"/>
      <c r="T16" s="146"/>
    </row>
    <row r="17" spans="2:12" ht="53.2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dimension ref="B2:T18"/>
  <sheetViews>
    <sheetView topLeftCell="A3" workbookViewId="0">
      <selection activeCell="C12" sqref="C12:O12"/>
    </sheetView>
  </sheetViews>
  <sheetFormatPr defaultRowHeight="15"/>
  <cols>
    <col min="18" max="18" width="18.28515625" customWidth="1"/>
    <col min="19" max="19" width="8.85546875" customWidth="1"/>
  </cols>
  <sheetData>
    <row r="2" spans="2:20" ht="25.5">
      <c r="B2" s="143" t="s">
        <v>44</v>
      </c>
      <c r="C2" s="143"/>
      <c r="D2" s="143"/>
      <c r="E2" s="143"/>
      <c r="F2" s="143"/>
      <c r="G2" s="143"/>
      <c r="H2" s="143"/>
      <c r="I2" s="143"/>
      <c r="J2" s="143"/>
      <c r="K2" s="143"/>
      <c r="L2" s="143"/>
      <c r="M2" s="143"/>
      <c r="N2" s="143"/>
      <c r="O2" s="143"/>
      <c r="S2" s="48"/>
      <c r="T2" s="48"/>
    </row>
    <row r="3" spans="2:20" ht="20.25">
      <c r="B3" s="148" t="s">
        <v>317</v>
      </c>
      <c r="C3" s="148"/>
      <c r="D3" s="148"/>
      <c r="E3" s="148"/>
      <c r="F3" s="148"/>
      <c r="G3" s="148"/>
      <c r="H3" s="148"/>
      <c r="I3" s="148"/>
      <c r="J3" s="148"/>
      <c r="K3" s="148"/>
      <c r="L3" s="148"/>
      <c r="M3" s="148"/>
      <c r="N3" s="148"/>
      <c r="O3" s="148"/>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1</v>
      </c>
      <c r="E6" s="19">
        <v>1</v>
      </c>
      <c r="F6" s="19">
        <v>2</v>
      </c>
      <c r="G6" s="19"/>
      <c r="H6" s="19">
        <v>3</v>
      </c>
      <c r="I6" s="19"/>
      <c r="J6" s="19"/>
      <c r="K6" s="19"/>
      <c r="L6" s="19"/>
      <c r="M6" s="19"/>
      <c r="N6" s="19"/>
      <c r="O6" s="19"/>
      <c r="S6" s="20"/>
    </row>
    <row r="7" spans="2:20">
      <c r="B7" s="18" t="s">
        <v>60</v>
      </c>
      <c r="C7" s="19">
        <v>3</v>
      </c>
      <c r="D7" s="19">
        <v>2</v>
      </c>
      <c r="E7" s="19">
        <v>1</v>
      </c>
      <c r="F7" s="19">
        <v>3</v>
      </c>
      <c r="G7" s="19"/>
      <c r="H7" s="19">
        <v>3</v>
      </c>
      <c r="I7" s="19"/>
      <c r="J7" s="19"/>
      <c r="K7" s="19"/>
      <c r="L7" s="19"/>
      <c r="M7" s="19"/>
      <c r="N7" s="19"/>
      <c r="O7" s="19"/>
      <c r="Q7" s="18" t="s">
        <v>61</v>
      </c>
      <c r="R7" s="18" t="s">
        <v>613</v>
      </c>
    </row>
    <row r="8" spans="2:20">
      <c r="B8" s="18" t="s">
        <v>63</v>
      </c>
      <c r="C8" s="19">
        <v>3</v>
      </c>
      <c r="D8" s="19">
        <v>3</v>
      </c>
      <c r="E8" s="19">
        <v>3</v>
      </c>
      <c r="F8" s="19">
        <v>3</v>
      </c>
      <c r="G8" s="19">
        <v>3</v>
      </c>
      <c r="H8" s="19">
        <v>3</v>
      </c>
      <c r="I8" s="19"/>
      <c r="J8" s="19">
        <v>3</v>
      </c>
      <c r="K8" s="19">
        <v>3</v>
      </c>
      <c r="L8" s="19">
        <v>2</v>
      </c>
      <c r="M8" s="19"/>
      <c r="N8" s="19"/>
      <c r="O8" s="19"/>
      <c r="Q8" s="21"/>
      <c r="R8" s="22" t="s">
        <v>64</v>
      </c>
    </row>
    <row r="9" spans="2:20">
      <c r="B9" s="18" t="s">
        <v>65</v>
      </c>
      <c r="C9" s="19">
        <v>3</v>
      </c>
      <c r="D9" s="19">
        <v>3</v>
      </c>
      <c r="E9" s="19">
        <v>3</v>
      </c>
      <c r="F9" s="19">
        <v>3</v>
      </c>
      <c r="G9" s="19">
        <v>3</v>
      </c>
      <c r="H9" s="19">
        <v>3</v>
      </c>
      <c r="I9" s="19"/>
      <c r="J9" s="19">
        <v>3</v>
      </c>
      <c r="K9" s="19">
        <v>3</v>
      </c>
      <c r="L9" s="19">
        <v>2</v>
      </c>
      <c r="M9" s="19"/>
      <c r="N9" s="19"/>
      <c r="O9" s="19"/>
      <c r="Q9" s="21">
        <v>1</v>
      </c>
      <c r="R9" s="22" t="s">
        <v>66</v>
      </c>
    </row>
    <row r="10" spans="2:20">
      <c r="B10" s="18" t="s">
        <v>67</v>
      </c>
      <c r="C10" s="19">
        <v>3</v>
      </c>
      <c r="D10" s="19">
        <v>3</v>
      </c>
      <c r="E10" s="19">
        <v>3</v>
      </c>
      <c r="F10" s="19">
        <v>3</v>
      </c>
      <c r="G10" s="19">
        <v>2</v>
      </c>
      <c r="H10" s="19">
        <v>3</v>
      </c>
      <c r="I10" s="19"/>
      <c r="J10" s="19"/>
      <c r="K10" s="19">
        <v>3</v>
      </c>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2.4</v>
      </c>
      <c r="E12" s="24">
        <f t="shared" si="0"/>
        <v>2.2000000000000002</v>
      </c>
      <c r="F12" s="24">
        <f t="shared" si="0"/>
        <v>2.8</v>
      </c>
      <c r="G12" s="24">
        <f t="shared" si="0"/>
        <v>2.6666666666666665</v>
      </c>
      <c r="H12" s="24">
        <f t="shared" si="0"/>
        <v>3</v>
      </c>
      <c r="I12" s="24" t="str">
        <f t="shared" si="0"/>
        <v/>
      </c>
      <c r="J12" s="24">
        <f t="shared" si="0"/>
        <v>3</v>
      </c>
      <c r="K12" s="24">
        <f t="shared" si="0"/>
        <v>3</v>
      </c>
      <c r="L12" s="24">
        <f t="shared" si="0"/>
        <v>2</v>
      </c>
      <c r="M12" s="24" t="str">
        <f t="shared" si="0"/>
        <v/>
      </c>
      <c r="N12" s="24" t="str">
        <f t="shared" si="0"/>
        <v/>
      </c>
      <c r="O12" s="24" t="str">
        <f t="shared" si="0"/>
        <v/>
      </c>
    </row>
    <row r="15" spans="2:20" ht="54.75" customHeight="1">
      <c r="B15" s="141" t="s">
        <v>72</v>
      </c>
      <c r="C15" s="141"/>
      <c r="D15" s="141"/>
      <c r="E15" s="141"/>
      <c r="F15" s="141"/>
      <c r="G15" s="141"/>
      <c r="H15" s="141"/>
      <c r="I15" s="141"/>
      <c r="J15" s="141"/>
      <c r="K15" s="141"/>
      <c r="L15" s="141"/>
      <c r="P15" s="145" t="s">
        <v>221</v>
      </c>
      <c r="Q15" s="145"/>
      <c r="R15" s="145"/>
      <c r="S15" s="145"/>
      <c r="T15" s="145"/>
    </row>
    <row r="16" spans="2:20" ht="66" customHeight="1">
      <c r="B16" s="141" t="s">
        <v>74</v>
      </c>
      <c r="C16" s="141"/>
      <c r="D16" s="141"/>
      <c r="E16" s="141"/>
      <c r="F16" s="141"/>
      <c r="G16" s="141"/>
      <c r="H16" s="141"/>
      <c r="I16" s="141"/>
      <c r="J16" s="141"/>
      <c r="K16" s="141"/>
      <c r="L16" s="141"/>
      <c r="P16" s="146" t="s">
        <v>222</v>
      </c>
      <c r="Q16" s="146"/>
      <c r="R16" s="146"/>
      <c r="S16" s="146"/>
      <c r="T16" s="146"/>
    </row>
    <row r="17" spans="2:12" ht="50.2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dimension ref="B2:N13"/>
  <sheetViews>
    <sheetView workbookViewId="0">
      <selection activeCell="B8" sqref="B8:C13"/>
    </sheetView>
  </sheetViews>
  <sheetFormatPr defaultRowHeight="15"/>
  <cols>
    <col min="3" max="3" width="74.425781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318</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33" customHeight="1">
      <c r="B8" s="36">
        <v>1</v>
      </c>
      <c r="C8" s="29" t="s">
        <v>249</v>
      </c>
      <c r="F8" s="141"/>
      <c r="G8" s="141"/>
      <c r="H8" s="141"/>
      <c r="I8" s="141"/>
      <c r="J8" s="141"/>
      <c r="K8" s="141"/>
      <c r="L8" s="141"/>
      <c r="M8" s="141"/>
      <c r="N8" s="141"/>
    </row>
    <row r="9" spans="2:14" ht="42" customHeight="1">
      <c r="B9" s="36">
        <v>2</v>
      </c>
      <c r="C9" s="28" t="s">
        <v>250</v>
      </c>
    </row>
    <row r="10" spans="2:14" ht="35.25" customHeight="1">
      <c r="B10" s="36">
        <v>3</v>
      </c>
      <c r="C10" s="29" t="s">
        <v>251</v>
      </c>
    </row>
    <row r="11" spans="2:14" ht="29.25" customHeight="1">
      <c r="B11" s="36">
        <v>4</v>
      </c>
      <c r="C11" s="29" t="s">
        <v>252</v>
      </c>
    </row>
    <row r="12" spans="2:14" ht="38.25" customHeight="1">
      <c r="B12" s="36">
        <v>5</v>
      </c>
      <c r="C12" s="29" t="s">
        <v>253</v>
      </c>
    </row>
    <row r="13" spans="2:14" ht="33">
      <c r="B13" s="36">
        <v>6</v>
      </c>
      <c r="C13" s="29" t="s">
        <v>254</v>
      </c>
    </row>
  </sheetData>
  <mergeCells count="3">
    <mergeCell ref="B2:C2"/>
    <mergeCell ref="F2:N8"/>
    <mergeCell ref="B5:C5"/>
  </mergeCell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5703125" customWidth="1"/>
  </cols>
  <sheetData>
    <row r="2" spans="2:20" ht="25.5">
      <c r="B2" s="143" t="s">
        <v>44</v>
      </c>
      <c r="C2" s="143"/>
      <c r="D2" s="143"/>
      <c r="E2" s="143"/>
      <c r="F2" s="143"/>
      <c r="G2" s="143"/>
      <c r="H2" s="143"/>
      <c r="I2" s="143"/>
      <c r="J2" s="143"/>
      <c r="K2" s="143"/>
      <c r="L2" s="143"/>
      <c r="M2" s="143"/>
      <c r="N2" s="143"/>
      <c r="O2" s="143"/>
      <c r="S2" s="48"/>
      <c r="T2" s="48"/>
    </row>
    <row r="3" spans="2:20" ht="18.75">
      <c r="B3" s="144" t="s">
        <v>318</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c r="E6" s="19"/>
      <c r="F6" s="19"/>
      <c r="G6" s="19"/>
      <c r="H6" s="19"/>
      <c r="I6" s="19"/>
      <c r="J6" s="19"/>
      <c r="K6" s="19"/>
      <c r="L6" s="19"/>
      <c r="M6" s="19">
        <v>3</v>
      </c>
      <c r="N6" s="19"/>
      <c r="O6" s="19"/>
      <c r="S6" s="20"/>
    </row>
    <row r="7" spans="2:20">
      <c r="B7" s="18" t="s">
        <v>60</v>
      </c>
      <c r="C7" s="19">
        <v>3</v>
      </c>
      <c r="D7" s="19"/>
      <c r="E7" s="19"/>
      <c r="F7" s="19"/>
      <c r="G7" s="19"/>
      <c r="H7" s="19"/>
      <c r="I7" s="19"/>
      <c r="J7" s="19"/>
      <c r="K7" s="19"/>
      <c r="L7" s="19"/>
      <c r="M7" s="19">
        <v>3</v>
      </c>
      <c r="N7" s="19"/>
      <c r="O7" s="19"/>
      <c r="Q7" s="18" t="s">
        <v>61</v>
      </c>
      <c r="R7" s="18" t="s">
        <v>613</v>
      </c>
    </row>
    <row r="8" spans="2:20">
      <c r="B8" s="18" t="s">
        <v>63</v>
      </c>
      <c r="C8" s="19">
        <v>3</v>
      </c>
      <c r="D8" s="19"/>
      <c r="E8" s="19"/>
      <c r="F8" s="19"/>
      <c r="G8" s="19"/>
      <c r="H8" s="19"/>
      <c r="I8" s="19"/>
      <c r="J8" s="19"/>
      <c r="K8" s="19"/>
      <c r="L8" s="19"/>
      <c r="M8" s="19">
        <v>3</v>
      </c>
      <c r="N8" s="19"/>
      <c r="O8" s="19"/>
      <c r="Q8" s="21"/>
      <c r="R8" s="22" t="s">
        <v>64</v>
      </c>
    </row>
    <row r="9" spans="2:20">
      <c r="B9" s="18" t="s">
        <v>65</v>
      </c>
      <c r="C9" s="19">
        <v>3</v>
      </c>
      <c r="D9" s="19">
        <v>2</v>
      </c>
      <c r="E9" s="19"/>
      <c r="F9" s="19"/>
      <c r="G9" s="19"/>
      <c r="H9" s="19"/>
      <c r="I9" s="19"/>
      <c r="J9" s="19"/>
      <c r="K9" s="19"/>
      <c r="L9" s="19"/>
      <c r="M9" s="19">
        <v>3</v>
      </c>
      <c r="N9" s="19"/>
      <c r="O9" s="19"/>
      <c r="Q9" s="21">
        <v>1</v>
      </c>
      <c r="R9" s="22" t="s">
        <v>66</v>
      </c>
    </row>
    <row r="10" spans="2:20">
      <c r="B10" s="18" t="s">
        <v>67</v>
      </c>
      <c r="C10" s="19">
        <v>3</v>
      </c>
      <c r="D10" s="19"/>
      <c r="E10" s="19"/>
      <c r="F10" s="19"/>
      <c r="G10" s="19"/>
      <c r="H10" s="19"/>
      <c r="I10" s="19"/>
      <c r="J10" s="19"/>
      <c r="K10" s="19"/>
      <c r="L10" s="19"/>
      <c r="M10" s="19">
        <v>3</v>
      </c>
      <c r="N10" s="19"/>
      <c r="O10" s="19"/>
      <c r="Q10" s="21">
        <v>2</v>
      </c>
      <c r="R10" s="22" t="s">
        <v>68</v>
      </c>
    </row>
    <row r="11" spans="2:20">
      <c r="B11" s="18" t="s">
        <v>69</v>
      </c>
      <c r="C11" s="19">
        <v>3</v>
      </c>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2</v>
      </c>
      <c r="E12" s="24" t="str">
        <f t="shared" si="0"/>
        <v/>
      </c>
      <c r="F12" s="24" t="str">
        <f t="shared" si="0"/>
        <v/>
      </c>
      <c r="G12" s="24" t="str">
        <f t="shared" si="0"/>
        <v/>
      </c>
      <c r="H12" s="24" t="str">
        <f t="shared" si="0"/>
        <v/>
      </c>
      <c r="I12" s="24" t="str">
        <f t="shared" si="0"/>
        <v/>
      </c>
      <c r="J12" s="24" t="str">
        <f t="shared" si="0"/>
        <v/>
      </c>
      <c r="K12" s="24" t="str">
        <f t="shared" si="0"/>
        <v/>
      </c>
      <c r="L12" s="24" t="str">
        <f t="shared" si="0"/>
        <v/>
      </c>
      <c r="M12" s="24">
        <f t="shared" si="0"/>
        <v>3</v>
      </c>
      <c r="N12" s="24" t="str">
        <f t="shared" si="0"/>
        <v/>
      </c>
      <c r="O12" s="24" t="str">
        <f t="shared" si="0"/>
        <v/>
      </c>
    </row>
    <row r="15" spans="2:20" ht="69" customHeight="1">
      <c r="B15" s="141" t="s">
        <v>72</v>
      </c>
      <c r="C15" s="141"/>
      <c r="D15" s="141"/>
      <c r="E15" s="141"/>
      <c r="F15" s="141"/>
      <c r="G15" s="141"/>
      <c r="H15" s="141"/>
      <c r="I15" s="141"/>
      <c r="J15" s="141"/>
      <c r="K15" s="141"/>
      <c r="L15" s="141"/>
      <c r="P15" s="145" t="s">
        <v>221</v>
      </c>
      <c r="Q15" s="145"/>
      <c r="R15" s="145"/>
      <c r="S15" s="145"/>
      <c r="T15" s="145"/>
    </row>
    <row r="16" spans="2:20" ht="65.25" customHeight="1">
      <c r="B16" s="141" t="s">
        <v>74</v>
      </c>
      <c r="C16" s="141"/>
      <c r="D16" s="141"/>
      <c r="E16" s="141"/>
      <c r="F16" s="141"/>
      <c r="G16" s="141"/>
      <c r="H16" s="141"/>
      <c r="I16" s="141"/>
      <c r="J16" s="141"/>
      <c r="K16" s="141"/>
      <c r="L16" s="141"/>
      <c r="P16" s="146" t="s">
        <v>222</v>
      </c>
      <c r="Q16" s="146"/>
      <c r="R16" s="146"/>
      <c r="S16" s="146"/>
      <c r="T16" s="146"/>
    </row>
    <row r="17" spans="2:12" ht="48.7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dimension ref="B2:N11"/>
  <sheetViews>
    <sheetView workbookViewId="0">
      <selection activeCell="E15" sqref="E15"/>
    </sheetView>
  </sheetViews>
  <sheetFormatPr defaultRowHeight="15"/>
  <cols>
    <col min="3" max="3" width="52.57031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256</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49.5" customHeight="1">
      <c r="B8" s="35">
        <v>1</v>
      </c>
      <c r="C8" s="29" t="s">
        <v>257</v>
      </c>
      <c r="F8" s="141"/>
      <c r="G8" s="141"/>
      <c r="H8" s="141"/>
      <c r="I8" s="141"/>
      <c r="J8" s="141"/>
      <c r="K8" s="141"/>
      <c r="L8" s="141"/>
      <c r="M8" s="141"/>
      <c r="N8" s="141"/>
    </row>
    <row r="9" spans="2:14" ht="54" customHeight="1">
      <c r="B9" s="35">
        <v>2</v>
      </c>
      <c r="C9" s="29" t="s">
        <v>258</v>
      </c>
    </row>
    <row r="10" spans="2:14" ht="25.5" customHeight="1">
      <c r="B10" s="35">
        <v>3</v>
      </c>
      <c r="C10" s="66" t="s">
        <v>259</v>
      </c>
    </row>
    <row r="11" spans="2:14" ht="39.75" customHeight="1">
      <c r="B11" s="35">
        <v>4</v>
      </c>
      <c r="C11" s="29" t="s">
        <v>260</v>
      </c>
    </row>
  </sheetData>
  <mergeCells count="3">
    <mergeCell ref="B2:C2"/>
    <mergeCell ref="F2:N8"/>
    <mergeCell ref="B5:C5"/>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dimension ref="B2:T19"/>
  <sheetViews>
    <sheetView topLeftCell="A4" workbookViewId="0">
      <selection activeCell="C13" sqref="C13:O13"/>
    </sheetView>
  </sheetViews>
  <sheetFormatPr defaultRowHeight="15"/>
  <cols>
    <col min="18" max="18" width="18.42578125" customWidth="1"/>
  </cols>
  <sheetData>
    <row r="2" spans="2:20" ht="25.5">
      <c r="B2" s="143" t="s">
        <v>44</v>
      </c>
      <c r="C2" s="143"/>
      <c r="D2" s="143"/>
      <c r="E2" s="143"/>
      <c r="F2" s="143"/>
      <c r="G2" s="143"/>
      <c r="H2" s="143"/>
      <c r="I2" s="143"/>
      <c r="J2" s="143"/>
      <c r="K2" s="143"/>
      <c r="L2" s="143"/>
      <c r="M2" s="143"/>
      <c r="N2" s="143"/>
      <c r="O2" s="143"/>
    </row>
    <row r="3" spans="2:20" ht="18.75">
      <c r="B3" s="144" t="s">
        <v>256</v>
      </c>
      <c r="C3" s="144"/>
      <c r="D3" s="144"/>
      <c r="E3" s="144"/>
      <c r="F3" s="144"/>
      <c r="G3" s="144"/>
      <c r="H3" s="144"/>
      <c r="I3" s="144"/>
      <c r="J3" s="144"/>
      <c r="K3" s="144"/>
      <c r="L3" s="144"/>
      <c r="M3" s="144"/>
      <c r="N3" s="144"/>
      <c r="O3" s="144"/>
    </row>
    <row r="5" spans="2:20" ht="16.5">
      <c r="B5" s="15"/>
      <c r="C5" s="15"/>
      <c r="D5" s="15"/>
      <c r="E5" s="15"/>
      <c r="F5" s="15"/>
      <c r="G5" s="15"/>
      <c r="H5" s="15"/>
      <c r="I5" s="15"/>
      <c r="J5" s="15"/>
      <c r="K5" s="15"/>
      <c r="L5" s="15"/>
      <c r="S5" s="48"/>
      <c r="T5" s="48"/>
    </row>
    <row r="6" spans="2:20" ht="312">
      <c r="B6" s="16" t="s">
        <v>45</v>
      </c>
      <c r="C6" s="17" t="s">
        <v>46</v>
      </c>
      <c r="D6" s="17" t="s">
        <v>47</v>
      </c>
      <c r="E6" s="17" t="s">
        <v>48</v>
      </c>
      <c r="F6" s="17" t="s">
        <v>49</v>
      </c>
      <c r="G6" s="17" t="s">
        <v>50</v>
      </c>
      <c r="H6" s="17" t="s">
        <v>51</v>
      </c>
      <c r="I6" s="17" t="s">
        <v>52</v>
      </c>
      <c r="J6" s="17" t="s">
        <v>53</v>
      </c>
      <c r="K6" s="17" t="s">
        <v>54</v>
      </c>
      <c r="L6" s="17" t="s">
        <v>55</v>
      </c>
      <c r="M6" s="17" t="s">
        <v>56</v>
      </c>
      <c r="N6" s="17" t="s">
        <v>57</v>
      </c>
      <c r="O6" s="17" t="s">
        <v>58</v>
      </c>
      <c r="S6" s="48"/>
      <c r="T6" s="48"/>
    </row>
    <row r="7" spans="2:20" ht="16.5">
      <c r="B7" s="18" t="s">
        <v>59</v>
      </c>
      <c r="C7" s="19">
        <v>3</v>
      </c>
      <c r="D7" s="19">
        <v>2</v>
      </c>
      <c r="E7" s="19">
        <v>2</v>
      </c>
      <c r="F7" s="19">
        <v>1</v>
      </c>
      <c r="G7" s="19"/>
      <c r="H7" s="19"/>
      <c r="I7" s="19"/>
      <c r="J7" s="19">
        <v>2</v>
      </c>
      <c r="K7" s="19"/>
      <c r="L7" s="19"/>
      <c r="M7" s="19"/>
      <c r="N7" s="19">
        <v>2</v>
      </c>
      <c r="O7" s="19"/>
      <c r="S7" s="20"/>
    </row>
    <row r="8" spans="2:20">
      <c r="B8" s="18" t="s">
        <v>60</v>
      </c>
      <c r="C8" s="19">
        <v>3</v>
      </c>
      <c r="D8" s="19">
        <v>2</v>
      </c>
      <c r="E8" s="19">
        <v>1</v>
      </c>
      <c r="F8" s="19">
        <v>1</v>
      </c>
      <c r="G8" s="19"/>
      <c r="H8" s="19"/>
      <c r="I8" s="19"/>
      <c r="J8" s="19">
        <v>1</v>
      </c>
      <c r="K8" s="19"/>
      <c r="L8" s="19"/>
      <c r="M8" s="19"/>
      <c r="N8" s="19">
        <v>2</v>
      </c>
      <c r="O8" s="19"/>
      <c r="Q8" s="18" t="s">
        <v>61</v>
      </c>
      <c r="R8" s="18" t="s">
        <v>613</v>
      </c>
    </row>
    <row r="9" spans="2:20">
      <c r="B9" s="18" t="s">
        <v>63</v>
      </c>
      <c r="C9" s="19">
        <v>3</v>
      </c>
      <c r="D9" s="19">
        <v>2</v>
      </c>
      <c r="E9" s="19">
        <v>2</v>
      </c>
      <c r="F9" s="19">
        <v>2</v>
      </c>
      <c r="G9" s="19"/>
      <c r="H9" s="19"/>
      <c r="I9" s="19"/>
      <c r="J9" s="19">
        <v>3</v>
      </c>
      <c r="K9" s="19">
        <v>1</v>
      </c>
      <c r="L9" s="19"/>
      <c r="M9" s="19"/>
      <c r="N9" s="19">
        <v>2</v>
      </c>
      <c r="O9" s="19"/>
      <c r="Q9" s="21"/>
      <c r="R9" s="22" t="s">
        <v>64</v>
      </c>
    </row>
    <row r="10" spans="2:20">
      <c r="B10" s="18" t="s">
        <v>65</v>
      </c>
      <c r="C10" s="19">
        <v>3</v>
      </c>
      <c r="D10" s="19">
        <v>2</v>
      </c>
      <c r="E10" s="19">
        <v>3</v>
      </c>
      <c r="F10" s="19">
        <v>2</v>
      </c>
      <c r="G10" s="19"/>
      <c r="H10" s="19"/>
      <c r="I10" s="19"/>
      <c r="J10" s="19">
        <v>2</v>
      </c>
      <c r="K10" s="19">
        <v>1</v>
      </c>
      <c r="L10" s="19"/>
      <c r="M10" s="19"/>
      <c r="N10" s="19">
        <v>2</v>
      </c>
      <c r="O10" s="19"/>
      <c r="Q10" s="21">
        <v>1</v>
      </c>
      <c r="R10" s="22" t="s">
        <v>66</v>
      </c>
    </row>
    <row r="11" spans="2:20">
      <c r="B11" s="18" t="s">
        <v>67</v>
      </c>
      <c r="C11" s="19"/>
      <c r="D11" s="19"/>
      <c r="E11" s="19"/>
      <c r="F11" s="19"/>
      <c r="G11" s="19"/>
      <c r="H11" s="19"/>
      <c r="I11" s="19"/>
      <c r="J11" s="19"/>
      <c r="K11" s="19"/>
      <c r="L11" s="19"/>
      <c r="M11" s="19"/>
      <c r="N11" s="19"/>
      <c r="O11" s="19"/>
      <c r="Q11" s="21">
        <v>2</v>
      </c>
      <c r="R11" s="22" t="s">
        <v>68</v>
      </c>
    </row>
    <row r="12" spans="2:20">
      <c r="B12" s="18" t="s">
        <v>69</v>
      </c>
      <c r="C12" s="19"/>
      <c r="D12" s="19"/>
      <c r="E12" s="19"/>
      <c r="F12" s="19"/>
      <c r="G12" s="19"/>
      <c r="H12" s="19"/>
      <c r="I12" s="19"/>
      <c r="J12" s="19"/>
      <c r="K12" s="19"/>
      <c r="L12" s="19"/>
      <c r="M12" s="19"/>
      <c r="N12" s="19"/>
      <c r="O12" s="19"/>
      <c r="Q12" s="21">
        <v>3</v>
      </c>
      <c r="R12" s="22" t="s">
        <v>70</v>
      </c>
    </row>
    <row r="13" spans="2:20" ht="15.75">
      <c r="B13" s="23" t="s">
        <v>71</v>
      </c>
      <c r="C13" s="24">
        <f>IFERROR(AVERAGEIF(C7:C12,"&lt;&gt;0"),"")</f>
        <v>3</v>
      </c>
      <c r="D13" s="24">
        <f t="shared" ref="D13:O13" si="0">IFERROR(AVERAGEIF(D7:D12,"&lt;&gt;0"),"")</f>
        <v>2</v>
      </c>
      <c r="E13" s="24">
        <f t="shared" si="0"/>
        <v>2</v>
      </c>
      <c r="F13" s="24">
        <f t="shared" si="0"/>
        <v>1.5</v>
      </c>
      <c r="G13" s="24" t="str">
        <f t="shared" si="0"/>
        <v/>
      </c>
      <c r="H13" s="24" t="str">
        <f t="shared" si="0"/>
        <v/>
      </c>
      <c r="I13" s="24" t="str">
        <f t="shared" si="0"/>
        <v/>
      </c>
      <c r="J13" s="24">
        <f t="shared" si="0"/>
        <v>2</v>
      </c>
      <c r="K13" s="24">
        <f t="shared" si="0"/>
        <v>1</v>
      </c>
      <c r="L13" s="24" t="str">
        <f t="shared" si="0"/>
        <v/>
      </c>
      <c r="M13" s="24" t="str">
        <f t="shared" si="0"/>
        <v/>
      </c>
      <c r="N13" s="24">
        <f t="shared" si="0"/>
        <v>2</v>
      </c>
      <c r="O13" s="24" t="str">
        <f t="shared" si="0"/>
        <v/>
      </c>
    </row>
    <row r="16" spans="2:20" ht="60.75" customHeight="1">
      <c r="B16" s="131" t="s">
        <v>72</v>
      </c>
      <c r="C16" s="131"/>
      <c r="D16" s="131"/>
      <c r="E16" s="131"/>
      <c r="F16" s="131"/>
      <c r="G16" s="131"/>
      <c r="H16" s="131"/>
      <c r="I16" s="131"/>
      <c r="J16" s="131"/>
      <c r="K16" s="131"/>
      <c r="L16" s="131"/>
      <c r="P16" s="145" t="s">
        <v>221</v>
      </c>
      <c r="Q16" s="145"/>
      <c r="R16" s="145"/>
      <c r="S16" s="145"/>
      <c r="T16" s="145"/>
    </row>
    <row r="17" spans="2:20" ht="69" customHeight="1">
      <c r="B17" s="131" t="s">
        <v>74</v>
      </c>
      <c r="C17" s="131"/>
      <c r="D17" s="131"/>
      <c r="E17" s="131"/>
      <c r="F17" s="131"/>
      <c r="G17" s="131"/>
      <c r="H17" s="131"/>
      <c r="I17" s="131"/>
      <c r="J17" s="131"/>
      <c r="K17" s="131"/>
      <c r="L17" s="131"/>
      <c r="P17" s="146" t="s">
        <v>222</v>
      </c>
      <c r="Q17" s="146"/>
      <c r="R17" s="146"/>
      <c r="S17" s="146"/>
      <c r="T17" s="146"/>
    </row>
    <row r="18" spans="2:20" ht="53.25" customHeight="1">
      <c r="B18" s="142" t="s">
        <v>76</v>
      </c>
      <c r="C18" s="142"/>
      <c r="D18" s="142"/>
      <c r="E18" s="142"/>
      <c r="F18" s="142"/>
      <c r="G18" s="142"/>
      <c r="H18" s="142"/>
      <c r="I18" s="142"/>
      <c r="J18" s="142"/>
      <c r="K18" s="142"/>
      <c r="L18" s="142"/>
    </row>
    <row r="19" spans="2:20" ht="16.5">
      <c r="B19" s="25"/>
      <c r="C19" s="25"/>
      <c r="D19" s="25"/>
      <c r="E19" s="25"/>
      <c r="F19" s="25"/>
      <c r="G19" s="25"/>
    </row>
  </sheetData>
  <mergeCells count="7">
    <mergeCell ref="B18:L18"/>
    <mergeCell ref="B2:O2"/>
    <mergeCell ref="B3:O3"/>
    <mergeCell ref="B16:L16"/>
    <mergeCell ref="P16:T16"/>
    <mergeCell ref="B17:L17"/>
    <mergeCell ref="P17:T17"/>
  </mergeCells>
  <dataValidations count="1">
    <dataValidation type="list" allowBlank="1" showInputMessage="1" showErrorMessage="1" sqref="C7:O12">
      <formula1>$Q$9:$Q$12</formula1>
    </dataValidation>
  </dataValidation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dimension ref="B2:N13"/>
  <sheetViews>
    <sheetView workbookViewId="0">
      <selection activeCell="C13" sqref="C13"/>
    </sheetView>
  </sheetViews>
  <sheetFormatPr defaultRowHeight="15"/>
  <cols>
    <col min="3" max="3" width="49.425781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319</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33">
      <c r="B8" s="35">
        <v>1</v>
      </c>
      <c r="C8" s="28" t="s">
        <v>320</v>
      </c>
      <c r="F8" s="141"/>
      <c r="G8" s="141"/>
      <c r="H8" s="141"/>
      <c r="I8" s="141"/>
      <c r="J8" s="141"/>
      <c r="K8" s="141"/>
      <c r="L8" s="141"/>
      <c r="M8" s="141"/>
      <c r="N8" s="141"/>
    </row>
    <row r="9" spans="2:14" ht="33">
      <c r="B9" s="35">
        <v>2</v>
      </c>
      <c r="C9" s="29" t="s">
        <v>321</v>
      </c>
    </row>
    <row r="10" spans="2:14" ht="49.5">
      <c r="B10" s="35">
        <v>3</v>
      </c>
      <c r="C10" s="29" t="s">
        <v>322</v>
      </c>
    </row>
    <row r="11" spans="2:14" ht="32.25" customHeight="1">
      <c r="B11" s="35">
        <v>4</v>
      </c>
      <c r="C11" s="28" t="s">
        <v>323</v>
      </c>
    </row>
    <row r="12" spans="2:14" ht="38.25" customHeight="1">
      <c r="B12" s="35">
        <v>5</v>
      </c>
      <c r="C12" s="28" t="s">
        <v>324</v>
      </c>
    </row>
    <row r="13" spans="2:14" ht="33">
      <c r="B13" s="35">
        <v>6</v>
      </c>
      <c r="C13" s="28" t="s">
        <v>325</v>
      </c>
    </row>
  </sheetData>
  <mergeCells count="3">
    <mergeCell ref="B2:C2"/>
    <mergeCell ref="F2:N8"/>
    <mergeCell ref="B5:C5"/>
  </mergeCells>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dimension ref="B2:T19"/>
  <sheetViews>
    <sheetView topLeftCell="A3" workbookViewId="0">
      <selection activeCell="C13" sqref="C13:O13"/>
    </sheetView>
  </sheetViews>
  <sheetFormatPr defaultRowHeight="15"/>
  <cols>
    <col min="18" max="18" width="20" customWidth="1"/>
  </cols>
  <sheetData>
    <row r="2" spans="2:20" ht="25.5">
      <c r="B2" s="143" t="s">
        <v>44</v>
      </c>
      <c r="C2" s="143"/>
      <c r="D2" s="143"/>
      <c r="E2" s="143"/>
      <c r="F2" s="143"/>
      <c r="G2" s="143"/>
      <c r="H2" s="143"/>
      <c r="I2" s="143"/>
      <c r="J2" s="143"/>
      <c r="K2" s="143"/>
      <c r="L2" s="143"/>
      <c r="M2" s="143"/>
      <c r="N2" s="143"/>
      <c r="O2" s="143"/>
    </row>
    <row r="3" spans="2:20" ht="18.75">
      <c r="B3" s="144" t="s">
        <v>326</v>
      </c>
      <c r="C3" s="144"/>
      <c r="D3" s="144"/>
      <c r="E3" s="144"/>
      <c r="F3" s="144"/>
      <c r="G3" s="144"/>
      <c r="H3" s="144"/>
      <c r="I3" s="144"/>
      <c r="J3" s="144"/>
      <c r="K3" s="144"/>
      <c r="L3" s="144"/>
      <c r="M3" s="144"/>
      <c r="N3" s="144"/>
      <c r="O3" s="144"/>
    </row>
    <row r="5" spans="2:20" ht="16.5">
      <c r="B5" s="15"/>
      <c r="C5" s="15"/>
      <c r="D5" s="15"/>
      <c r="E5" s="15"/>
      <c r="F5" s="15"/>
      <c r="G5" s="15"/>
      <c r="H5" s="15"/>
      <c r="I5" s="15"/>
      <c r="J5" s="15"/>
      <c r="K5" s="15"/>
      <c r="L5" s="15"/>
      <c r="S5" s="48"/>
      <c r="T5" s="48"/>
    </row>
    <row r="6" spans="2:20" ht="312">
      <c r="B6" s="16" t="s">
        <v>45</v>
      </c>
      <c r="C6" s="17" t="s">
        <v>46</v>
      </c>
      <c r="D6" s="17" t="s">
        <v>47</v>
      </c>
      <c r="E6" s="17" t="s">
        <v>48</v>
      </c>
      <c r="F6" s="17" t="s">
        <v>49</v>
      </c>
      <c r="G6" s="17" t="s">
        <v>50</v>
      </c>
      <c r="H6" s="17" t="s">
        <v>51</v>
      </c>
      <c r="I6" s="17" t="s">
        <v>52</v>
      </c>
      <c r="J6" s="17" t="s">
        <v>53</v>
      </c>
      <c r="K6" s="17" t="s">
        <v>54</v>
      </c>
      <c r="L6" s="17" t="s">
        <v>55</v>
      </c>
      <c r="M6" s="17" t="s">
        <v>56</v>
      </c>
      <c r="N6" s="17" t="s">
        <v>57</v>
      </c>
      <c r="O6" s="17" t="s">
        <v>58</v>
      </c>
      <c r="S6" s="48"/>
      <c r="T6" s="48"/>
    </row>
    <row r="7" spans="2:20" ht="16.5">
      <c r="B7" s="18" t="s">
        <v>59</v>
      </c>
      <c r="C7" s="19">
        <v>3</v>
      </c>
      <c r="D7" s="19">
        <v>3</v>
      </c>
      <c r="E7" s="19">
        <v>2</v>
      </c>
      <c r="F7" s="19">
        <v>1</v>
      </c>
      <c r="G7" s="19"/>
      <c r="H7" s="19"/>
      <c r="I7" s="19"/>
      <c r="J7" s="19">
        <v>2</v>
      </c>
      <c r="K7" s="19"/>
      <c r="L7" s="19"/>
      <c r="M7" s="19"/>
      <c r="N7" s="19">
        <v>3</v>
      </c>
      <c r="O7" s="19"/>
      <c r="S7" s="20"/>
    </row>
    <row r="8" spans="2:20">
      <c r="B8" s="18" t="s">
        <v>60</v>
      </c>
      <c r="C8" s="19">
        <v>3</v>
      </c>
      <c r="D8" s="19">
        <v>3</v>
      </c>
      <c r="E8" s="19">
        <v>3</v>
      </c>
      <c r="F8" s="19">
        <v>1</v>
      </c>
      <c r="G8" s="19"/>
      <c r="H8" s="19"/>
      <c r="I8" s="19"/>
      <c r="J8" s="19">
        <v>2</v>
      </c>
      <c r="K8" s="19"/>
      <c r="L8" s="19"/>
      <c r="M8" s="19"/>
      <c r="N8" s="19">
        <v>3</v>
      </c>
      <c r="O8" s="19"/>
      <c r="Q8" s="18" t="s">
        <v>61</v>
      </c>
      <c r="R8" s="18" t="s">
        <v>613</v>
      </c>
    </row>
    <row r="9" spans="2:20">
      <c r="B9" s="18" t="s">
        <v>63</v>
      </c>
      <c r="C9" s="19">
        <v>3</v>
      </c>
      <c r="D9" s="19">
        <v>3</v>
      </c>
      <c r="E9" s="19">
        <v>3</v>
      </c>
      <c r="F9" s="19">
        <v>1</v>
      </c>
      <c r="G9" s="19"/>
      <c r="H9" s="19"/>
      <c r="I9" s="19"/>
      <c r="J9" s="19">
        <v>2</v>
      </c>
      <c r="K9" s="19"/>
      <c r="L9" s="19"/>
      <c r="M9" s="19"/>
      <c r="N9" s="19">
        <v>3</v>
      </c>
      <c r="O9" s="19"/>
      <c r="Q9" s="21"/>
      <c r="R9" s="22" t="s">
        <v>64</v>
      </c>
    </row>
    <row r="10" spans="2:20">
      <c r="B10" s="18" t="s">
        <v>65</v>
      </c>
      <c r="C10" s="19">
        <v>3</v>
      </c>
      <c r="D10" s="19">
        <v>3</v>
      </c>
      <c r="E10" s="19">
        <v>2</v>
      </c>
      <c r="F10" s="19">
        <v>1</v>
      </c>
      <c r="G10" s="19"/>
      <c r="H10" s="19"/>
      <c r="I10" s="19"/>
      <c r="J10" s="19">
        <v>2</v>
      </c>
      <c r="K10" s="19"/>
      <c r="L10" s="19"/>
      <c r="M10" s="19"/>
      <c r="N10" s="19">
        <v>3</v>
      </c>
      <c r="O10" s="19"/>
      <c r="Q10" s="21">
        <v>1</v>
      </c>
      <c r="R10" s="22" t="s">
        <v>66</v>
      </c>
    </row>
    <row r="11" spans="2:20">
      <c r="B11" s="18" t="s">
        <v>67</v>
      </c>
      <c r="C11" s="19">
        <v>3</v>
      </c>
      <c r="D11" s="19">
        <v>3</v>
      </c>
      <c r="E11" s="19">
        <v>3</v>
      </c>
      <c r="F11" s="19">
        <v>1</v>
      </c>
      <c r="G11" s="19"/>
      <c r="H11" s="19"/>
      <c r="I11" s="19"/>
      <c r="J11" s="19">
        <v>2</v>
      </c>
      <c r="K11" s="19"/>
      <c r="L11" s="19"/>
      <c r="M11" s="19"/>
      <c r="N11" s="19">
        <v>3</v>
      </c>
      <c r="O11" s="19"/>
      <c r="Q11" s="21">
        <v>2</v>
      </c>
      <c r="R11" s="22" t="s">
        <v>68</v>
      </c>
    </row>
    <row r="12" spans="2:20">
      <c r="B12" s="18" t="s">
        <v>69</v>
      </c>
      <c r="C12" s="19">
        <v>3</v>
      </c>
      <c r="D12" s="19">
        <v>3</v>
      </c>
      <c r="E12" s="19">
        <v>3</v>
      </c>
      <c r="F12" s="19">
        <v>1</v>
      </c>
      <c r="G12" s="19"/>
      <c r="H12" s="19"/>
      <c r="I12" s="19"/>
      <c r="J12" s="19">
        <v>2</v>
      </c>
      <c r="K12" s="19"/>
      <c r="L12" s="19"/>
      <c r="M12" s="19"/>
      <c r="N12" s="19">
        <v>3</v>
      </c>
      <c r="O12" s="19"/>
      <c r="Q12" s="21">
        <v>3</v>
      </c>
      <c r="R12" s="22" t="s">
        <v>70</v>
      </c>
    </row>
    <row r="13" spans="2:20" ht="15.75">
      <c r="B13" s="23" t="s">
        <v>71</v>
      </c>
      <c r="C13" s="24">
        <f>IFERROR(AVERAGEIF(C7:C12,"&lt;&gt;0"),"")</f>
        <v>3</v>
      </c>
      <c r="D13" s="24">
        <f t="shared" ref="D13:O13" si="0">IFERROR(AVERAGEIF(D7:D12,"&lt;&gt;0"),"")</f>
        <v>3</v>
      </c>
      <c r="E13" s="24">
        <f t="shared" si="0"/>
        <v>2.6666666666666665</v>
      </c>
      <c r="F13" s="24">
        <f t="shared" si="0"/>
        <v>1</v>
      </c>
      <c r="G13" s="24" t="str">
        <f t="shared" si="0"/>
        <v/>
      </c>
      <c r="H13" s="24" t="str">
        <f t="shared" si="0"/>
        <v/>
      </c>
      <c r="I13" s="24" t="str">
        <f t="shared" si="0"/>
        <v/>
      </c>
      <c r="J13" s="24">
        <f t="shared" si="0"/>
        <v>2</v>
      </c>
      <c r="K13" s="24" t="str">
        <f t="shared" si="0"/>
        <v/>
      </c>
      <c r="L13" s="24" t="str">
        <f t="shared" si="0"/>
        <v/>
      </c>
      <c r="M13" s="24" t="str">
        <f t="shared" si="0"/>
        <v/>
      </c>
      <c r="N13" s="24">
        <f t="shared" si="0"/>
        <v>3</v>
      </c>
      <c r="O13" s="24" t="str">
        <f t="shared" si="0"/>
        <v/>
      </c>
    </row>
    <row r="16" spans="2:20" ht="57" customHeight="1">
      <c r="B16" s="131" t="s">
        <v>72</v>
      </c>
      <c r="C16" s="131"/>
      <c r="D16" s="131"/>
      <c r="E16" s="131"/>
      <c r="F16" s="131"/>
      <c r="G16" s="131"/>
      <c r="H16" s="131"/>
      <c r="I16" s="131"/>
      <c r="J16" s="131"/>
      <c r="K16" s="131"/>
      <c r="L16" s="131"/>
      <c r="P16" s="145" t="s">
        <v>221</v>
      </c>
      <c r="Q16" s="145"/>
      <c r="R16" s="145"/>
      <c r="S16" s="145"/>
      <c r="T16" s="145"/>
    </row>
    <row r="17" spans="2:20" ht="72.75" customHeight="1">
      <c r="B17" s="131" t="s">
        <v>74</v>
      </c>
      <c r="C17" s="131"/>
      <c r="D17" s="131"/>
      <c r="E17" s="131"/>
      <c r="F17" s="131"/>
      <c r="G17" s="131"/>
      <c r="H17" s="131"/>
      <c r="I17" s="131"/>
      <c r="J17" s="131"/>
      <c r="K17" s="131"/>
      <c r="L17" s="131"/>
      <c r="P17" s="146" t="s">
        <v>222</v>
      </c>
      <c r="Q17" s="146"/>
      <c r="R17" s="146"/>
      <c r="S17" s="146"/>
      <c r="T17" s="146"/>
    </row>
    <row r="18" spans="2:20" ht="48.75" customHeight="1">
      <c r="B18" s="142" t="s">
        <v>76</v>
      </c>
      <c r="C18" s="142"/>
      <c r="D18" s="142"/>
      <c r="E18" s="142"/>
      <c r="F18" s="142"/>
      <c r="G18" s="142"/>
      <c r="H18" s="142"/>
      <c r="I18" s="142"/>
      <c r="J18" s="142"/>
      <c r="K18" s="142"/>
      <c r="L18" s="142"/>
    </row>
    <row r="19" spans="2:20" ht="16.5">
      <c r="B19" s="25"/>
      <c r="C19" s="25"/>
      <c r="D19" s="25"/>
      <c r="E19" s="25"/>
      <c r="F19" s="25"/>
      <c r="G19" s="25"/>
    </row>
  </sheetData>
  <mergeCells count="7">
    <mergeCell ref="B18:L18"/>
    <mergeCell ref="B2:O2"/>
    <mergeCell ref="B3:O3"/>
    <mergeCell ref="B16:L16"/>
    <mergeCell ref="P16:T16"/>
    <mergeCell ref="B17:L17"/>
    <mergeCell ref="P17:T17"/>
  </mergeCells>
  <dataValidations count="1">
    <dataValidation type="list" allowBlank="1" showInputMessage="1" showErrorMessage="1" sqref="C7:O12">
      <formula1>$Q$9:$Q$12</formula1>
    </dataValidation>
  </dataValidation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dimension ref="B2:N11"/>
  <sheetViews>
    <sheetView workbookViewId="0">
      <selection activeCell="B5" sqref="B5:C5"/>
    </sheetView>
  </sheetViews>
  <sheetFormatPr defaultRowHeight="15"/>
  <cols>
    <col min="3" max="3" width="46.1406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327</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40.5" customHeight="1">
      <c r="B8" s="35">
        <v>1</v>
      </c>
      <c r="C8" s="29" t="s">
        <v>328</v>
      </c>
      <c r="F8" s="141"/>
      <c r="G8" s="141"/>
      <c r="H8" s="141"/>
      <c r="I8" s="141"/>
      <c r="J8" s="141"/>
      <c r="K8" s="141"/>
      <c r="L8" s="141"/>
      <c r="M8" s="141"/>
      <c r="N8" s="141"/>
    </row>
    <row r="9" spans="2:14" ht="49.5">
      <c r="B9" s="35">
        <v>2</v>
      </c>
      <c r="C9" s="29" t="s">
        <v>329</v>
      </c>
    </row>
    <row r="10" spans="2:14" ht="33">
      <c r="B10" s="35">
        <v>3</v>
      </c>
      <c r="C10" s="29" t="s">
        <v>330</v>
      </c>
    </row>
    <row r="11" spans="2:14" ht="33">
      <c r="B11" s="35">
        <v>4</v>
      </c>
      <c r="C11" s="29" t="s">
        <v>331</v>
      </c>
    </row>
  </sheetData>
  <mergeCells count="3">
    <mergeCell ref="B2:C2"/>
    <mergeCell ref="F2:N8"/>
    <mergeCell ref="B5:C5"/>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dimension ref="B2:T19"/>
  <sheetViews>
    <sheetView topLeftCell="A4" workbookViewId="0">
      <selection activeCell="C13" sqref="C13:O13"/>
    </sheetView>
  </sheetViews>
  <sheetFormatPr defaultRowHeight="15"/>
  <cols>
    <col min="18" max="18" width="18.5703125" customWidth="1"/>
  </cols>
  <sheetData>
    <row r="2" spans="2:20" ht="25.5">
      <c r="B2" s="143" t="s">
        <v>44</v>
      </c>
      <c r="C2" s="143"/>
      <c r="D2" s="143"/>
      <c r="E2" s="143"/>
      <c r="F2" s="143"/>
      <c r="G2" s="143"/>
      <c r="H2" s="143"/>
      <c r="I2" s="143"/>
      <c r="J2" s="143"/>
      <c r="K2" s="143"/>
      <c r="L2" s="143"/>
      <c r="M2" s="143"/>
      <c r="N2" s="143"/>
      <c r="O2" s="143"/>
    </row>
    <row r="3" spans="2:20" ht="18.75">
      <c r="B3" s="144" t="s">
        <v>327</v>
      </c>
      <c r="C3" s="144"/>
      <c r="D3" s="144"/>
      <c r="E3" s="144"/>
      <c r="F3" s="144"/>
      <c r="G3" s="144"/>
      <c r="H3" s="144"/>
      <c r="I3" s="144"/>
      <c r="J3" s="144"/>
      <c r="K3" s="144"/>
      <c r="L3" s="144"/>
      <c r="M3" s="144"/>
      <c r="N3" s="144"/>
      <c r="O3" s="144"/>
    </row>
    <row r="5" spans="2:20" ht="16.5">
      <c r="B5" s="15"/>
      <c r="C5" s="15"/>
      <c r="D5" s="15"/>
      <c r="E5" s="15"/>
      <c r="F5" s="15"/>
      <c r="G5" s="15"/>
      <c r="H5" s="15"/>
      <c r="I5" s="15"/>
      <c r="J5" s="15"/>
      <c r="K5" s="15"/>
      <c r="L5" s="15"/>
      <c r="S5" s="48"/>
      <c r="T5" s="48"/>
    </row>
    <row r="6" spans="2:20" ht="312">
      <c r="B6" s="16" t="s">
        <v>45</v>
      </c>
      <c r="C6" s="17" t="s">
        <v>46</v>
      </c>
      <c r="D6" s="17" t="s">
        <v>47</v>
      </c>
      <c r="E6" s="17" t="s">
        <v>48</v>
      </c>
      <c r="F6" s="17" t="s">
        <v>49</v>
      </c>
      <c r="G6" s="17" t="s">
        <v>50</v>
      </c>
      <c r="H6" s="17" t="s">
        <v>51</v>
      </c>
      <c r="I6" s="17" t="s">
        <v>52</v>
      </c>
      <c r="J6" s="17" t="s">
        <v>53</v>
      </c>
      <c r="K6" s="17" t="s">
        <v>54</v>
      </c>
      <c r="L6" s="17" t="s">
        <v>55</v>
      </c>
      <c r="M6" s="17" t="s">
        <v>56</v>
      </c>
      <c r="N6" s="17" t="s">
        <v>57</v>
      </c>
      <c r="O6" s="17" t="s">
        <v>58</v>
      </c>
      <c r="S6" s="48"/>
      <c r="T6" s="48"/>
    </row>
    <row r="7" spans="2:20" ht="16.5">
      <c r="B7" s="18" t="s">
        <v>59</v>
      </c>
      <c r="C7" s="19">
        <v>2</v>
      </c>
      <c r="D7" s="19"/>
      <c r="E7" s="19">
        <v>2</v>
      </c>
      <c r="F7" s="19">
        <v>2</v>
      </c>
      <c r="G7" s="19"/>
      <c r="H7" s="19">
        <v>1</v>
      </c>
      <c r="I7" s="19"/>
      <c r="J7" s="19"/>
      <c r="K7" s="19"/>
      <c r="L7" s="19"/>
      <c r="M7" s="19"/>
      <c r="N7" s="19"/>
      <c r="O7" s="19">
        <v>3</v>
      </c>
      <c r="S7" s="20"/>
    </row>
    <row r="8" spans="2:20">
      <c r="B8" s="18" t="s">
        <v>60</v>
      </c>
      <c r="C8" s="19">
        <v>2</v>
      </c>
      <c r="D8" s="19"/>
      <c r="E8" s="19">
        <v>3</v>
      </c>
      <c r="F8" s="19">
        <v>2</v>
      </c>
      <c r="G8" s="19"/>
      <c r="H8" s="19">
        <v>2</v>
      </c>
      <c r="I8" s="19"/>
      <c r="J8" s="19"/>
      <c r="K8" s="19"/>
      <c r="L8" s="19"/>
      <c r="M8" s="19"/>
      <c r="N8" s="19"/>
      <c r="O8" s="19">
        <v>3</v>
      </c>
      <c r="Q8" s="18" t="s">
        <v>61</v>
      </c>
      <c r="R8" s="18" t="s">
        <v>613</v>
      </c>
    </row>
    <row r="9" spans="2:20">
      <c r="B9" s="18" t="s">
        <v>63</v>
      </c>
      <c r="C9" s="19">
        <v>2</v>
      </c>
      <c r="D9" s="19"/>
      <c r="E9" s="19">
        <v>3</v>
      </c>
      <c r="F9" s="19">
        <v>3</v>
      </c>
      <c r="G9" s="19"/>
      <c r="H9" s="19">
        <v>1</v>
      </c>
      <c r="I9" s="19"/>
      <c r="J9" s="19"/>
      <c r="K9" s="19"/>
      <c r="L9" s="19"/>
      <c r="M9" s="19"/>
      <c r="N9" s="19"/>
      <c r="O9" s="19">
        <v>3</v>
      </c>
      <c r="Q9" s="21"/>
      <c r="R9" s="22" t="s">
        <v>64</v>
      </c>
    </row>
    <row r="10" spans="2:20">
      <c r="B10" s="18" t="s">
        <v>65</v>
      </c>
      <c r="C10" s="19">
        <v>3</v>
      </c>
      <c r="D10" s="19"/>
      <c r="E10" s="19">
        <v>1</v>
      </c>
      <c r="F10" s="19">
        <v>2</v>
      </c>
      <c r="G10" s="19"/>
      <c r="H10" s="19">
        <v>2</v>
      </c>
      <c r="I10" s="19"/>
      <c r="J10" s="19"/>
      <c r="K10" s="19"/>
      <c r="L10" s="19"/>
      <c r="M10" s="19"/>
      <c r="N10" s="19"/>
      <c r="O10" s="19">
        <v>3</v>
      </c>
      <c r="Q10" s="21">
        <v>1</v>
      </c>
      <c r="R10" s="22" t="s">
        <v>66</v>
      </c>
    </row>
    <row r="11" spans="2:20">
      <c r="B11" s="18" t="s">
        <v>67</v>
      </c>
      <c r="C11" s="19"/>
      <c r="D11" s="19"/>
      <c r="E11" s="19"/>
      <c r="F11" s="19"/>
      <c r="G11" s="19"/>
      <c r="H11" s="19"/>
      <c r="I11" s="19"/>
      <c r="J11" s="19"/>
      <c r="K11" s="19"/>
      <c r="L11" s="19"/>
      <c r="M11" s="19"/>
      <c r="N11" s="19"/>
      <c r="O11" s="19"/>
      <c r="Q11" s="21">
        <v>2</v>
      </c>
      <c r="R11" s="22" t="s">
        <v>68</v>
      </c>
    </row>
    <row r="12" spans="2:20">
      <c r="B12" s="18" t="s">
        <v>69</v>
      </c>
      <c r="C12" s="19"/>
      <c r="D12" s="19"/>
      <c r="E12" s="19"/>
      <c r="F12" s="19"/>
      <c r="G12" s="19"/>
      <c r="H12" s="19"/>
      <c r="I12" s="19"/>
      <c r="J12" s="19"/>
      <c r="K12" s="19"/>
      <c r="L12" s="19"/>
      <c r="M12" s="19"/>
      <c r="N12" s="19"/>
      <c r="O12" s="19"/>
      <c r="Q12" s="21">
        <v>3</v>
      </c>
      <c r="R12" s="22" t="s">
        <v>70</v>
      </c>
    </row>
    <row r="13" spans="2:20" ht="15.75">
      <c r="B13" s="23" t="s">
        <v>71</v>
      </c>
      <c r="C13" s="24">
        <f>IFERROR(AVERAGEIF(C7:C12,"&lt;&gt;0"),"")</f>
        <v>2.25</v>
      </c>
      <c r="D13" s="24" t="str">
        <f t="shared" ref="D13:O13" si="0">IFERROR(AVERAGEIF(D7:D12,"&lt;&gt;0"),"")</f>
        <v/>
      </c>
      <c r="E13" s="24">
        <f t="shared" si="0"/>
        <v>2.25</v>
      </c>
      <c r="F13" s="24">
        <f t="shared" si="0"/>
        <v>2.25</v>
      </c>
      <c r="G13" s="24" t="str">
        <f t="shared" si="0"/>
        <v/>
      </c>
      <c r="H13" s="24">
        <f t="shared" si="0"/>
        <v>1.5</v>
      </c>
      <c r="I13" s="24" t="str">
        <f t="shared" si="0"/>
        <v/>
      </c>
      <c r="J13" s="24" t="str">
        <f t="shared" si="0"/>
        <v/>
      </c>
      <c r="K13" s="24" t="str">
        <f t="shared" si="0"/>
        <v/>
      </c>
      <c r="L13" s="24" t="str">
        <f t="shared" si="0"/>
        <v/>
      </c>
      <c r="M13" s="24" t="str">
        <f t="shared" si="0"/>
        <v/>
      </c>
      <c r="N13" s="24" t="str">
        <f t="shared" si="0"/>
        <v/>
      </c>
      <c r="O13" s="24">
        <f t="shared" si="0"/>
        <v>3</v>
      </c>
    </row>
    <row r="16" spans="2:20" ht="62.25" customHeight="1">
      <c r="B16" s="131" t="s">
        <v>72</v>
      </c>
      <c r="C16" s="131"/>
      <c r="D16" s="131"/>
      <c r="E16" s="131"/>
      <c r="F16" s="131"/>
      <c r="G16" s="131"/>
      <c r="H16" s="131"/>
      <c r="I16" s="131"/>
      <c r="J16" s="131"/>
      <c r="K16" s="131"/>
      <c r="L16" s="131"/>
      <c r="P16" s="145" t="s">
        <v>221</v>
      </c>
      <c r="Q16" s="145"/>
      <c r="R16" s="145"/>
      <c r="S16" s="145"/>
      <c r="T16" s="145"/>
    </row>
    <row r="17" spans="2:20" ht="64.5" customHeight="1">
      <c r="B17" s="131" t="s">
        <v>74</v>
      </c>
      <c r="C17" s="131"/>
      <c r="D17" s="131"/>
      <c r="E17" s="131"/>
      <c r="F17" s="131"/>
      <c r="G17" s="131"/>
      <c r="H17" s="131"/>
      <c r="I17" s="131"/>
      <c r="J17" s="131"/>
      <c r="K17" s="131"/>
      <c r="L17" s="131"/>
      <c r="P17" s="146" t="s">
        <v>222</v>
      </c>
      <c r="Q17" s="146"/>
      <c r="R17" s="146"/>
      <c r="S17" s="146"/>
      <c r="T17" s="146"/>
    </row>
    <row r="18" spans="2:20" ht="48" customHeight="1">
      <c r="B18" s="142" t="s">
        <v>76</v>
      </c>
      <c r="C18" s="142"/>
      <c r="D18" s="142"/>
      <c r="E18" s="142"/>
      <c r="F18" s="142"/>
      <c r="G18" s="142"/>
      <c r="H18" s="142"/>
      <c r="I18" s="142"/>
      <c r="J18" s="142"/>
      <c r="K18" s="142"/>
      <c r="L18" s="142"/>
    </row>
    <row r="19" spans="2:20" ht="16.5">
      <c r="B19" s="25"/>
      <c r="C19" s="25"/>
      <c r="D19" s="25"/>
      <c r="E19" s="25"/>
      <c r="F19" s="25"/>
      <c r="G19" s="25"/>
    </row>
  </sheetData>
  <mergeCells count="7">
    <mergeCell ref="B18:L18"/>
    <mergeCell ref="B2:O2"/>
    <mergeCell ref="B3:O3"/>
    <mergeCell ref="B16:L16"/>
    <mergeCell ref="P16:T16"/>
    <mergeCell ref="B17:L17"/>
    <mergeCell ref="P17:T17"/>
  </mergeCells>
  <dataValidations count="2">
    <dataValidation type="list" allowBlank="1" showInputMessage="1" showErrorMessage="1" sqref="I7:O12">
      <formula1>$Q$9:$Q$12</formula1>
    </dataValidation>
    <dataValidation type="list" allowBlank="1" showInputMessage="1" showErrorMessage="1" sqref="C7:H12">
      <formula1>$Q$9:$Q$12</formula1>
    </dataValidation>
  </dataValidations>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dimension ref="B2:N13"/>
  <sheetViews>
    <sheetView workbookViewId="0">
      <selection activeCell="C13" sqref="C13"/>
    </sheetView>
  </sheetViews>
  <sheetFormatPr defaultRowHeight="15"/>
  <cols>
    <col min="3" max="3" width="47.425781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332</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33">
      <c r="B8" s="35">
        <v>1</v>
      </c>
      <c r="C8" s="30" t="s">
        <v>180</v>
      </c>
      <c r="F8" s="141"/>
      <c r="G8" s="141"/>
      <c r="H8" s="141"/>
      <c r="I8" s="141"/>
      <c r="J8" s="141"/>
      <c r="K8" s="141"/>
      <c r="L8" s="141"/>
      <c r="M8" s="141"/>
      <c r="N8" s="141"/>
    </row>
    <row r="9" spans="2:14" ht="33">
      <c r="B9" s="35">
        <v>2</v>
      </c>
      <c r="C9" s="31" t="s">
        <v>333</v>
      </c>
    </row>
    <row r="10" spans="2:14" ht="18.75">
      <c r="B10" s="35">
        <v>3</v>
      </c>
      <c r="C10" s="31" t="s">
        <v>334</v>
      </c>
    </row>
    <row r="11" spans="2:14" ht="33">
      <c r="B11" s="35">
        <v>4</v>
      </c>
      <c r="C11" s="31" t="s">
        <v>335</v>
      </c>
    </row>
    <row r="12" spans="2:14" ht="33">
      <c r="B12" s="35">
        <v>5</v>
      </c>
      <c r="C12" s="31" t="s">
        <v>183</v>
      </c>
    </row>
    <row r="13" spans="2:14" ht="18.75">
      <c r="B13" s="35">
        <v>6</v>
      </c>
      <c r="C13" s="31" t="s">
        <v>184</v>
      </c>
    </row>
  </sheetData>
  <mergeCells count="3">
    <mergeCell ref="B2:C2"/>
    <mergeCell ref="F2:N8"/>
    <mergeCell ref="B5:C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B2:N12"/>
  <sheetViews>
    <sheetView workbookViewId="0">
      <selection activeCell="B5" sqref="B5:C5"/>
    </sheetView>
  </sheetViews>
  <sheetFormatPr defaultRowHeight="15"/>
  <cols>
    <col min="3" max="3" width="66.8554687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194</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45" customHeight="1">
      <c r="B8" s="35">
        <v>1</v>
      </c>
      <c r="C8" s="29" t="s">
        <v>89</v>
      </c>
      <c r="F8" s="141"/>
      <c r="G8" s="141"/>
      <c r="H8" s="141"/>
      <c r="I8" s="141"/>
      <c r="J8" s="141"/>
      <c r="K8" s="141"/>
      <c r="L8" s="141"/>
      <c r="M8" s="141"/>
      <c r="N8" s="141"/>
    </row>
    <row r="9" spans="2:14" ht="38.25" customHeight="1">
      <c r="B9" s="35">
        <v>2</v>
      </c>
      <c r="C9" s="29" t="s">
        <v>90</v>
      </c>
    </row>
    <row r="10" spans="2:14" ht="39.75" customHeight="1">
      <c r="B10" s="35">
        <v>3</v>
      </c>
      <c r="C10" s="29" t="s">
        <v>91</v>
      </c>
    </row>
    <row r="11" spans="2:14" ht="36" customHeight="1">
      <c r="B11" s="35">
        <v>4</v>
      </c>
      <c r="C11" s="29" t="s">
        <v>92</v>
      </c>
    </row>
    <row r="12" spans="2:14" ht="18.75">
      <c r="B12" s="35">
        <v>5</v>
      </c>
      <c r="C12" s="29" t="s">
        <v>93</v>
      </c>
    </row>
  </sheetData>
  <mergeCells count="3">
    <mergeCell ref="B2:C2"/>
    <mergeCell ref="F2:N8"/>
    <mergeCell ref="B5:C5"/>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dimension ref="B2:T19"/>
  <sheetViews>
    <sheetView topLeftCell="A4" workbookViewId="0">
      <selection activeCell="C13" sqref="C13:O13"/>
    </sheetView>
  </sheetViews>
  <sheetFormatPr defaultRowHeight="15"/>
  <cols>
    <col min="18" max="18" width="18.140625" customWidth="1"/>
  </cols>
  <sheetData>
    <row r="2" spans="2:20" ht="25.5">
      <c r="B2" s="143" t="s">
        <v>44</v>
      </c>
      <c r="C2" s="143"/>
      <c r="D2" s="143"/>
      <c r="E2" s="143"/>
      <c r="F2" s="143"/>
      <c r="G2" s="143"/>
      <c r="H2" s="143"/>
      <c r="I2" s="143"/>
      <c r="J2" s="143"/>
      <c r="K2" s="143"/>
      <c r="L2" s="143"/>
      <c r="M2" s="143"/>
      <c r="N2" s="143"/>
      <c r="O2" s="143"/>
    </row>
    <row r="3" spans="2:20" ht="18.75">
      <c r="B3" s="144" t="s">
        <v>336</v>
      </c>
      <c r="C3" s="144"/>
      <c r="D3" s="144"/>
      <c r="E3" s="144"/>
      <c r="F3" s="144"/>
      <c r="G3" s="144"/>
      <c r="H3" s="144"/>
      <c r="I3" s="144"/>
      <c r="J3" s="144"/>
      <c r="K3" s="144"/>
      <c r="L3" s="144"/>
      <c r="M3" s="144"/>
      <c r="N3" s="144"/>
      <c r="O3" s="144"/>
    </row>
    <row r="5" spans="2:20" ht="16.5">
      <c r="B5" s="15"/>
      <c r="C5" s="15"/>
      <c r="D5" s="15"/>
      <c r="E5" s="15"/>
      <c r="F5" s="15"/>
      <c r="G5" s="15"/>
      <c r="H5" s="15"/>
      <c r="I5" s="15"/>
      <c r="J5" s="15"/>
      <c r="K5" s="15"/>
      <c r="L5" s="15"/>
      <c r="S5" s="48"/>
      <c r="T5" s="48"/>
    </row>
    <row r="6" spans="2:20" ht="312">
      <c r="B6" s="16" t="s">
        <v>45</v>
      </c>
      <c r="C6" s="17" t="s">
        <v>46</v>
      </c>
      <c r="D6" s="17" t="s">
        <v>47</v>
      </c>
      <c r="E6" s="17" t="s">
        <v>48</v>
      </c>
      <c r="F6" s="17" t="s">
        <v>49</v>
      </c>
      <c r="G6" s="17" t="s">
        <v>50</v>
      </c>
      <c r="H6" s="17" t="s">
        <v>51</v>
      </c>
      <c r="I6" s="17" t="s">
        <v>52</v>
      </c>
      <c r="J6" s="17" t="s">
        <v>53</v>
      </c>
      <c r="K6" s="17" t="s">
        <v>54</v>
      </c>
      <c r="L6" s="17" t="s">
        <v>55</v>
      </c>
      <c r="M6" s="17" t="s">
        <v>56</v>
      </c>
      <c r="N6" s="17" t="s">
        <v>57</v>
      </c>
      <c r="O6" s="17" t="s">
        <v>58</v>
      </c>
      <c r="S6" s="48"/>
      <c r="T6" s="48"/>
    </row>
    <row r="7" spans="2:20" ht="16.5">
      <c r="B7" s="18" t="s">
        <v>59</v>
      </c>
      <c r="C7" s="19">
        <v>3</v>
      </c>
      <c r="D7" s="19">
        <v>3</v>
      </c>
      <c r="E7" s="19">
        <v>3</v>
      </c>
      <c r="F7" s="19">
        <v>3</v>
      </c>
      <c r="G7" s="19">
        <v>2</v>
      </c>
      <c r="H7" s="19">
        <v>2</v>
      </c>
      <c r="I7" s="19"/>
      <c r="J7" s="19">
        <v>2</v>
      </c>
      <c r="K7" s="19">
        <v>3</v>
      </c>
      <c r="L7" s="19"/>
      <c r="M7" s="19"/>
      <c r="N7" s="19"/>
      <c r="O7" s="19">
        <v>3</v>
      </c>
      <c r="S7" s="20"/>
    </row>
    <row r="8" spans="2:20">
      <c r="B8" s="18" t="s">
        <v>60</v>
      </c>
      <c r="C8" s="19"/>
      <c r="D8" s="19">
        <v>3</v>
      </c>
      <c r="E8" s="19">
        <v>3</v>
      </c>
      <c r="F8" s="19"/>
      <c r="G8" s="19">
        <v>2</v>
      </c>
      <c r="H8" s="19"/>
      <c r="I8" s="19"/>
      <c r="J8" s="19">
        <v>2</v>
      </c>
      <c r="K8" s="19">
        <v>3</v>
      </c>
      <c r="L8" s="19"/>
      <c r="M8" s="19"/>
      <c r="N8" s="19"/>
      <c r="O8" s="19">
        <v>3</v>
      </c>
      <c r="Q8" s="18" t="s">
        <v>61</v>
      </c>
      <c r="R8" s="18" t="s">
        <v>613</v>
      </c>
    </row>
    <row r="9" spans="2:20">
      <c r="B9" s="18" t="s">
        <v>63</v>
      </c>
      <c r="C9" s="19">
        <v>3</v>
      </c>
      <c r="D9" s="19">
        <v>3</v>
      </c>
      <c r="E9" s="19">
        <v>3</v>
      </c>
      <c r="F9" s="19"/>
      <c r="G9" s="19">
        <v>2</v>
      </c>
      <c r="H9" s="19">
        <v>2</v>
      </c>
      <c r="I9" s="19"/>
      <c r="J9" s="19">
        <v>2</v>
      </c>
      <c r="K9" s="19">
        <v>2</v>
      </c>
      <c r="L9" s="19"/>
      <c r="M9" s="19"/>
      <c r="N9" s="19"/>
      <c r="O9" s="19">
        <v>3</v>
      </c>
      <c r="Q9" s="21"/>
      <c r="R9" s="22" t="s">
        <v>64</v>
      </c>
    </row>
    <row r="10" spans="2:20">
      <c r="B10" s="18" t="s">
        <v>65</v>
      </c>
      <c r="C10" s="19">
        <v>3</v>
      </c>
      <c r="D10" s="19">
        <v>3</v>
      </c>
      <c r="E10" s="19">
        <v>3</v>
      </c>
      <c r="F10" s="19">
        <v>2</v>
      </c>
      <c r="G10" s="19">
        <v>2</v>
      </c>
      <c r="H10" s="19">
        <v>2</v>
      </c>
      <c r="I10" s="19"/>
      <c r="J10" s="19"/>
      <c r="K10" s="19">
        <v>3</v>
      </c>
      <c r="L10" s="19"/>
      <c r="M10" s="19"/>
      <c r="N10" s="19"/>
      <c r="O10" s="19">
        <v>3</v>
      </c>
      <c r="Q10" s="21">
        <v>1</v>
      </c>
      <c r="R10" s="22" t="s">
        <v>66</v>
      </c>
    </row>
    <row r="11" spans="2:20">
      <c r="B11" s="18" t="s">
        <v>67</v>
      </c>
      <c r="C11" s="19">
        <v>3</v>
      </c>
      <c r="D11" s="19">
        <v>3</v>
      </c>
      <c r="E11" s="19">
        <v>3</v>
      </c>
      <c r="F11" s="19"/>
      <c r="G11" s="19"/>
      <c r="H11" s="19"/>
      <c r="I11" s="19"/>
      <c r="J11" s="19"/>
      <c r="K11" s="19">
        <v>2</v>
      </c>
      <c r="L11" s="19"/>
      <c r="M11" s="19"/>
      <c r="N11" s="19"/>
      <c r="O11" s="19">
        <v>3</v>
      </c>
      <c r="Q11" s="21">
        <v>2</v>
      </c>
      <c r="R11" s="22" t="s">
        <v>68</v>
      </c>
    </row>
    <row r="12" spans="2:20">
      <c r="B12" s="18" t="s">
        <v>69</v>
      </c>
      <c r="C12" s="19">
        <v>3</v>
      </c>
      <c r="D12" s="19">
        <v>3</v>
      </c>
      <c r="E12" s="19">
        <v>3</v>
      </c>
      <c r="F12" s="19"/>
      <c r="G12" s="19"/>
      <c r="H12" s="19">
        <v>2</v>
      </c>
      <c r="I12" s="19"/>
      <c r="J12" s="19"/>
      <c r="K12" s="19"/>
      <c r="L12" s="19"/>
      <c r="M12" s="19"/>
      <c r="N12" s="19"/>
      <c r="O12" s="19">
        <v>3</v>
      </c>
      <c r="Q12" s="21">
        <v>3</v>
      </c>
      <c r="R12" s="22" t="s">
        <v>70</v>
      </c>
    </row>
    <row r="13" spans="2:20" ht="15.75">
      <c r="B13" s="23" t="s">
        <v>71</v>
      </c>
      <c r="C13" s="24">
        <f>IFERROR(AVERAGEIF(C7:C12,"&lt;&gt;0"),"")</f>
        <v>3</v>
      </c>
      <c r="D13" s="24">
        <f t="shared" ref="D13:O13" si="0">IFERROR(AVERAGEIF(D7:D12,"&lt;&gt;0"),"")</f>
        <v>3</v>
      </c>
      <c r="E13" s="24">
        <f t="shared" si="0"/>
        <v>3</v>
      </c>
      <c r="F13" s="24">
        <f t="shared" si="0"/>
        <v>2.5</v>
      </c>
      <c r="G13" s="24">
        <f t="shared" si="0"/>
        <v>2</v>
      </c>
      <c r="H13" s="24">
        <f t="shared" si="0"/>
        <v>2</v>
      </c>
      <c r="I13" s="24" t="str">
        <f t="shared" si="0"/>
        <v/>
      </c>
      <c r="J13" s="24">
        <f t="shared" si="0"/>
        <v>2</v>
      </c>
      <c r="K13" s="24">
        <f t="shared" si="0"/>
        <v>2.6</v>
      </c>
      <c r="L13" s="24" t="str">
        <f t="shared" si="0"/>
        <v/>
      </c>
      <c r="M13" s="24" t="str">
        <f t="shared" si="0"/>
        <v/>
      </c>
      <c r="N13" s="24" t="str">
        <f t="shared" si="0"/>
        <v/>
      </c>
      <c r="O13" s="24">
        <f t="shared" si="0"/>
        <v>3</v>
      </c>
    </row>
    <row r="16" spans="2:20" ht="57" customHeight="1">
      <c r="B16" s="131" t="s">
        <v>72</v>
      </c>
      <c r="C16" s="131"/>
      <c r="D16" s="131"/>
      <c r="E16" s="131"/>
      <c r="F16" s="131"/>
      <c r="G16" s="131"/>
      <c r="H16" s="131"/>
      <c r="I16" s="131"/>
      <c r="J16" s="131"/>
      <c r="K16" s="131"/>
      <c r="L16" s="131"/>
      <c r="P16" s="145" t="s">
        <v>221</v>
      </c>
      <c r="Q16" s="145"/>
      <c r="R16" s="145"/>
      <c r="S16" s="145"/>
      <c r="T16" s="145"/>
    </row>
    <row r="17" spans="2:20" ht="70.5" customHeight="1">
      <c r="B17" s="131" t="s">
        <v>74</v>
      </c>
      <c r="C17" s="131"/>
      <c r="D17" s="131"/>
      <c r="E17" s="131"/>
      <c r="F17" s="131"/>
      <c r="G17" s="131"/>
      <c r="H17" s="131"/>
      <c r="I17" s="131"/>
      <c r="J17" s="131"/>
      <c r="K17" s="131"/>
      <c r="L17" s="131"/>
      <c r="P17" s="146" t="s">
        <v>222</v>
      </c>
      <c r="Q17" s="146"/>
      <c r="R17" s="146"/>
      <c r="S17" s="146"/>
      <c r="T17" s="146"/>
    </row>
    <row r="18" spans="2:20" ht="52.5" customHeight="1">
      <c r="B18" s="142" t="s">
        <v>76</v>
      </c>
      <c r="C18" s="142"/>
      <c r="D18" s="142"/>
      <c r="E18" s="142"/>
      <c r="F18" s="142"/>
      <c r="G18" s="142"/>
      <c r="H18" s="142"/>
      <c r="I18" s="142"/>
      <c r="J18" s="142"/>
      <c r="K18" s="142"/>
      <c r="L18" s="142"/>
    </row>
    <row r="19" spans="2:20" ht="16.5">
      <c r="B19" s="25"/>
      <c r="C19" s="25"/>
      <c r="D19" s="25"/>
      <c r="E19" s="25"/>
      <c r="F19" s="25"/>
      <c r="G19" s="25"/>
    </row>
  </sheetData>
  <mergeCells count="7">
    <mergeCell ref="B18:L18"/>
    <mergeCell ref="B2:O2"/>
    <mergeCell ref="B3:O3"/>
    <mergeCell ref="B16:L16"/>
    <mergeCell ref="P16:T16"/>
    <mergeCell ref="B17:L17"/>
    <mergeCell ref="P17:T17"/>
  </mergeCells>
  <dataValidations count="1">
    <dataValidation type="list" allowBlank="1" showInputMessage="1" showErrorMessage="1" sqref="C7:O12">
      <formula1>$Q$9:$Q$12</formula1>
    </dataValidation>
  </dataValidations>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dimension ref="B4:G15"/>
  <sheetViews>
    <sheetView workbookViewId="0">
      <selection activeCell="C6" sqref="C6:C15"/>
    </sheetView>
  </sheetViews>
  <sheetFormatPr defaultRowHeight="15"/>
  <cols>
    <col min="2" max="2" width="7.28515625" customWidth="1"/>
    <col min="3" max="3" width="35.5703125" customWidth="1"/>
    <col min="4" max="4" width="13.140625" customWidth="1"/>
    <col min="5" max="5" width="13.28515625" customWidth="1"/>
    <col min="6" max="6" width="13.7109375" customWidth="1"/>
    <col min="7" max="7" width="13.140625" customWidth="1"/>
  </cols>
  <sheetData>
    <row r="4" spans="2:7" ht="15.75">
      <c r="B4" s="166" t="s">
        <v>107</v>
      </c>
      <c r="C4" s="166" t="s">
        <v>108</v>
      </c>
      <c r="D4" s="167" t="s">
        <v>698</v>
      </c>
      <c r="E4" s="167"/>
      <c r="F4" s="167"/>
      <c r="G4" s="167"/>
    </row>
    <row r="5" spans="2:7" ht="15.75">
      <c r="B5" s="166"/>
      <c r="C5" s="166"/>
      <c r="D5" s="130" t="s">
        <v>629</v>
      </c>
      <c r="E5" s="130" t="s">
        <v>627</v>
      </c>
      <c r="F5" s="130" t="s">
        <v>628</v>
      </c>
      <c r="G5" s="130" t="s">
        <v>627</v>
      </c>
    </row>
    <row r="6" spans="2:7" ht="19.5" customHeight="1">
      <c r="B6" s="79">
        <v>1</v>
      </c>
      <c r="C6" s="80" t="s">
        <v>678</v>
      </c>
      <c r="D6" s="79" t="s">
        <v>701</v>
      </c>
      <c r="E6" s="79">
        <v>3</v>
      </c>
      <c r="F6" s="79" t="s">
        <v>702</v>
      </c>
      <c r="G6" s="79">
        <v>3</v>
      </c>
    </row>
    <row r="7" spans="2:7" ht="19.5" customHeight="1">
      <c r="B7" s="79">
        <v>2</v>
      </c>
      <c r="C7" s="80" t="s">
        <v>679</v>
      </c>
      <c r="D7" s="79" t="s">
        <v>665</v>
      </c>
      <c r="E7" s="79">
        <v>3</v>
      </c>
      <c r="F7" s="79" t="s">
        <v>703</v>
      </c>
      <c r="G7" s="79">
        <v>3</v>
      </c>
    </row>
    <row r="8" spans="2:7" ht="17.25" customHeight="1">
      <c r="B8" s="79">
        <v>3</v>
      </c>
      <c r="C8" s="80" t="s">
        <v>680</v>
      </c>
      <c r="D8" s="79" t="s">
        <v>704</v>
      </c>
      <c r="E8" s="79">
        <v>3</v>
      </c>
      <c r="F8" s="79" t="s">
        <v>705</v>
      </c>
      <c r="G8" s="79">
        <v>1</v>
      </c>
    </row>
    <row r="9" spans="2:7" ht="19.5" customHeight="1">
      <c r="B9" s="79">
        <v>4</v>
      </c>
      <c r="C9" s="80" t="s">
        <v>681</v>
      </c>
      <c r="D9" s="79" t="s">
        <v>213</v>
      </c>
      <c r="E9" s="79" t="s">
        <v>213</v>
      </c>
      <c r="F9" s="79" t="s">
        <v>707</v>
      </c>
      <c r="G9" s="79">
        <v>3</v>
      </c>
    </row>
    <row r="10" spans="2:7" ht="19.5" customHeight="1">
      <c r="B10" s="79">
        <v>5</v>
      </c>
      <c r="C10" s="80" t="s">
        <v>682</v>
      </c>
      <c r="D10" s="79" t="s">
        <v>213</v>
      </c>
      <c r="E10" s="79" t="s">
        <v>213</v>
      </c>
      <c r="F10" s="79" t="s">
        <v>706</v>
      </c>
      <c r="G10" s="79">
        <v>3</v>
      </c>
    </row>
    <row r="11" spans="2:7" ht="21" customHeight="1">
      <c r="B11" s="79">
        <v>6</v>
      </c>
      <c r="C11" s="80" t="s">
        <v>767</v>
      </c>
      <c r="D11" s="79" t="s">
        <v>708</v>
      </c>
      <c r="E11" s="79">
        <v>3</v>
      </c>
      <c r="F11" s="79" t="s">
        <v>709</v>
      </c>
      <c r="G11" s="79">
        <v>2</v>
      </c>
    </row>
    <row r="12" spans="2:7" ht="20.25" customHeight="1">
      <c r="B12" s="79">
        <v>7</v>
      </c>
      <c r="C12" s="80" t="s">
        <v>683</v>
      </c>
      <c r="D12" s="79" t="s">
        <v>710</v>
      </c>
      <c r="E12" s="79">
        <v>3</v>
      </c>
      <c r="F12" s="79" t="s">
        <v>711</v>
      </c>
      <c r="G12" s="79">
        <v>2</v>
      </c>
    </row>
    <row r="13" spans="2:7" ht="20.25" customHeight="1">
      <c r="B13" s="79">
        <v>8</v>
      </c>
      <c r="C13" s="80" t="s">
        <v>684</v>
      </c>
      <c r="D13" s="79" t="s">
        <v>213</v>
      </c>
      <c r="E13" s="79" t="s">
        <v>213</v>
      </c>
      <c r="F13" s="79" t="s">
        <v>712</v>
      </c>
      <c r="G13" s="79">
        <v>3</v>
      </c>
    </row>
    <row r="14" spans="2:7" ht="21.75" customHeight="1">
      <c r="B14" s="79">
        <v>9</v>
      </c>
      <c r="C14" s="80" t="s">
        <v>685</v>
      </c>
      <c r="D14" s="79" t="s">
        <v>713</v>
      </c>
      <c r="E14" s="79">
        <v>3</v>
      </c>
      <c r="F14" s="79" t="s">
        <v>714</v>
      </c>
      <c r="G14" s="79">
        <v>2</v>
      </c>
    </row>
    <row r="15" spans="2:7" ht="36.75" customHeight="1">
      <c r="B15" s="79">
        <v>10</v>
      </c>
      <c r="C15" s="80" t="s">
        <v>686</v>
      </c>
      <c r="D15" s="79" t="s">
        <v>213</v>
      </c>
      <c r="E15" s="79" t="s">
        <v>213</v>
      </c>
      <c r="F15" s="79" t="s">
        <v>715</v>
      </c>
      <c r="G15" s="79">
        <v>3</v>
      </c>
    </row>
  </sheetData>
  <mergeCells count="3">
    <mergeCell ref="B4:B5"/>
    <mergeCell ref="C4:C5"/>
    <mergeCell ref="D4:G4"/>
  </mergeCells>
  <pageMargins left="0.7" right="0.7" top="0.75" bottom="0.75" header="0.3" footer="0.3"/>
</worksheet>
</file>

<file path=xl/worksheets/sheet72.xml><?xml version="1.0" encoding="utf-8"?>
<worksheet xmlns="http://schemas.openxmlformats.org/spreadsheetml/2006/main" xmlns:r="http://schemas.openxmlformats.org/officeDocument/2006/relationships">
  <dimension ref="B2:K23"/>
  <sheetViews>
    <sheetView topLeftCell="A3" workbookViewId="0">
      <selection activeCell="C17" sqref="C17"/>
    </sheetView>
  </sheetViews>
  <sheetFormatPr defaultRowHeight="15"/>
  <cols>
    <col min="2" max="2" width="7.85546875" customWidth="1"/>
    <col min="3" max="3" width="33.42578125" customWidth="1"/>
    <col min="4" max="4" width="10.7109375" customWidth="1"/>
    <col min="5" max="5" width="11.85546875" customWidth="1"/>
    <col min="6" max="6" width="11.5703125" customWidth="1"/>
    <col min="7" max="7" width="11.140625" customWidth="1"/>
    <col min="8" max="8" width="11.5703125" customWidth="1"/>
    <col min="10" max="10" width="38.5703125" customWidth="1"/>
    <col min="11" max="11" width="20.140625" customWidth="1"/>
  </cols>
  <sheetData>
    <row r="2" spans="2:11" ht="21.75">
      <c r="B2" s="154" t="s">
        <v>102</v>
      </c>
      <c r="C2" s="155"/>
      <c r="D2" s="155"/>
      <c r="E2" s="155"/>
      <c r="F2" s="155"/>
      <c r="G2" s="155"/>
      <c r="H2" s="155"/>
    </row>
    <row r="4" spans="2:11" ht="17.25">
      <c r="B4" s="39" t="s">
        <v>103</v>
      </c>
      <c r="C4" s="40"/>
      <c r="D4" s="39" t="s">
        <v>104</v>
      </c>
      <c r="E4" s="40"/>
      <c r="F4" s="40"/>
      <c r="G4" s="40"/>
      <c r="H4" s="39" t="s">
        <v>616</v>
      </c>
    </row>
    <row r="5" spans="2:11" ht="17.25">
      <c r="B5" s="39" t="s">
        <v>106</v>
      </c>
      <c r="C5" s="40"/>
      <c r="D5" s="40"/>
      <c r="E5" s="40"/>
      <c r="F5" s="40"/>
      <c r="G5" s="40"/>
      <c r="H5" s="40"/>
    </row>
    <row r="6" spans="2:11" ht="105" customHeight="1">
      <c r="B6" s="124" t="s">
        <v>107</v>
      </c>
      <c r="C6" s="124" t="s">
        <v>108</v>
      </c>
      <c r="D6" s="125" t="s">
        <v>109</v>
      </c>
      <c r="E6" s="125" t="s">
        <v>110</v>
      </c>
      <c r="F6" s="125" t="s">
        <v>111</v>
      </c>
      <c r="G6" s="125" t="s">
        <v>112</v>
      </c>
      <c r="H6" s="125" t="s">
        <v>113</v>
      </c>
      <c r="K6" s="41"/>
    </row>
    <row r="7" spans="2:11" ht="26.25" customHeight="1">
      <c r="B7" s="126">
        <v>1</v>
      </c>
      <c r="C7" s="127" t="s">
        <v>678</v>
      </c>
      <c r="D7" s="126">
        <v>3</v>
      </c>
      <c r="E7" s="126">
        <f>D7*0.25</f>
        <v>0.75</v>
      </c>
      <c r="F7" s="126">
        <v>3</v>
      </c>
      <c r="G7" s="126">
        <f>F7*0.75</f>
        <v>2.25</v>
      </c>
      <c r="H7" s="126">
        <f>E7+G7</f>
        <v>3</v>
      </c>
      <c r="J7" s="156" t="s">
        <v>114</v>
      </c>
      <c r="K7" s="156"/>
    </row>
    <row r="8" spans="2:11" ht="26.25" customHeight="1">
      <c r="B8" s="126">
        <v>2</v>
      </c>
      <c r="C8" s="127" t="s">
        <v>679</v>
      </c>
      <c r="D8" s="126">
        <v>3</v>
      </c>
      <c r="E8" s="126">
        <f t="shared" ref="E8:E16" si="0">D8*0.25</f>
        <v>0.75</v>
      </c>
      <c r="F8" s="126">
        <v>3</v>
      </c>
      <c r="G8" s="126">
        <f t="shared" ref="G8:G15" si="1">F8*0.75</f>
        <v>2.25</v>
      </c>
      <c r="H8" s="126">
        <f t="shared" ref="H8:H15" si="2">E8+G8</f>
        <v>3</v>
      </c>
      <c r="J8" s="141" t="s">
        <v>115</v>
      </c>
      <c r="K8" s="141"/>
    </row>
    <row r="9" spans="2:11" ht="21.75" customHeight="1">
      <c r="B9" s="126">
        <v>3</v>
      </c>
      <c r="C9" s="127" t="s">
        <v>680</v>
      </c>
      <c r="D9" s="126">
        <v>3</v>
      </c>
      <c r="E9" s="126">
        <f t="shared" si="0"/>
        <v>0.75</v>
      </c>
      <c r="F9" s="126">
        <v>1</v>
      </c>
      <c r="G9" s="126">
        <f t="shared" si="1"/>
        <v>0.75</v>
      </c>
      <c r="H9" s="126">
        <f t="shared" si="2"/>
        <v>1.5</v>
      </c>
      <c r="J9" s="141"/>
      <c r="K9" s="141"/>
    </row>
    <row r="10" spans="2:11" ht="28.5" customHeight="1">
      <c r="B10" s="126">
        <v>4</v>
      </c>
      <c r="C10" s="127" t="s">
        <v>681</v>
      </c>
      <c r="D10" s="126">
        <v>0</v>
      </c>
      <c r="E10" s="126">
        <f t="shared" si="0"/>
        <v>0</v>
      </c>
      <c r="F10" s="126">
        <v>3</v>
      </c>
      <c r="G10" s="126">
        <v>3</v>
      </c>
      <c r="H10" s="126">
        <f t="shared" si="2"/>
        <v>3</v>
      </c>
      <c r="J10" s="141"/>
      <c r="K10" s="141"/>
    </row>
    <row r="11" spans="2:11" ht="27" customHeight="1">
      <c r="B11" s="126">
        <v>5</v>
      </c>
      <c r="C11" s="127" t="s">
        <v>682</v>
      </c>
      <c r="D11" s="126">
        <v>0</v>
      </c>
      <c r="E11" s="126">
        <f t="shared" si="0"/>
        <v>0</v>
      </c>
      <c r="F11" s="126">
        <v>3</v>
      </c>
      <c r="G11" s="126">
        <v>3</v>
      </c>
      <c r="H11" s="126">
        <v>3</v>
      </c>
      <c r="J11" s="141"/>
      <c r="K11" s="141"/>
    </row>
    <row r="12" spans="2:11" ht="28.5" customHeight="1">
      <c r="B12" s="126">
        <v>6</v>
      </c>
      <c r="C12" s="127" t="s">
        <v>767</v>
      </c>
      <c r="D12" s="126">
        <v>3</v>
      </c>
      <c r="E12" s="126">
        <f t="shared" si="0"/>
        <v>0.75</v>
      </c>
      <c r="F12" s="126">
        <v>2</v>
      </c>
      <c r="G12" s="126">
        <f t="shared" si="1"/>
        <v>1.5</v>
      </c>
      <c r="H12" s="126">
        <f t="shared" si="2"/>
        <v>2.25</v>
      </c>
      <c r="J12" s="141"/>
      <c r="K12" s="141"/>
    </row>
    <row r="13" spans="2:11" ht="29.25" customHeight="1">
      <c r="B13" s="126">
        <v>7</v>
      </c>
      <c r="C13" s="127" t="s">
        <v>683</v>
      </c>
      <c r="D13" s="126">
        <v>3</v>
      </c>
      <c r="E13" s="126">
        <f t="shared" si="0"/>
        <v>0.75</v>
      </c>
      <c r="F13" s="126">
        <v>2</v>
      </c>
      <c r="G13" s="126">
        <f t="shared" si="1"/>
        <v>1.5</v>
      </c>
      <c r="H13" s="126">
        <f t="shared" si="2"/>
        <v>2.25</v>
      </c>
      <c r="J13" s="69"/>
      <c r="K13" s="69"/>
    </row>
    <row r="14" spans="2:11" ht="30.75" customHeight="1">
      <c r="B14" s="126">
        <v>8</v>
      </c>
      <c r="C14" s="127" t="s">
        <v>684</v>
      </c>
      <c r="D14" s="126">
        <v>0</v>
      </c>
      <c r="E14" s="126">
        <f t="shared" si="0"/>
        <v>0</v>
      </c>
      <c r="F14" s="126">
        <v>3</v>
      </c>
      <c r="G14" s="126">
        <v>3</v>
      </c>
      <c r="H14" s="126">
        <f t="shared" si="2"/>
        <v>3</v>
      </c>
      <c r="J14" s="63"/>
      <c r="K14" s="63"/>
    </row>
    <row r="15" spans="2:11" ht="26.25" customHeight="1">
      <c r="B15" s="126">
        <v>9</v>
      </c>
      <c r="C15" s="127" t="s">
        <v>685</v>
      </c>
      <c r="D15" s="126">
        <v>3</v>
      </c>
      <c r="E15" s="126">
        <f t="shared" si="0"/>
        <v>0.75</v>
      </c>
      <c r="F15" s="126">
        <v>2</v>
      </c>
      <c r="G15" s="126">
        <f t="shared" si="1"/>
        <v>1.5</v>
      </c>
      <c r="H15" s="126">
        <f t="shared" si="2"/>
        <v>2.25</v>
      </c>
      <c r="J15" s="63"/>
      <c r="K15" s="63"/>
    </row>
    <row r="16" spans="2:11" ht="39" customHeight="1">
      <c r="B16" s="126">
        <v>10</v>
      </c>
      <c r="C16" s="127" t="s">
        <v>686</v>
      </c>
      <c r="D16" s="126">
        <v>0</v>
      </c>
      <c r="E16" s="126">
        <f t="shared" si="0"/>
        <v>0</v>
      </c>
      <c r="F16" s="126">
        <v>3</v>
      </c>
      <c r="G16" s="126">
        <v>3</v>
      </c>
      <c r="H16" s="126">
        <v>3</v>
      </c>
      <c r="J16" s="42" t="s">
        <v>116</v>
      </c>
      <c r="K16" s="43" t="s">
        <v>117</v>
      </c>
    </row>
    <row r="17" spans="2:11" ht="21" customHeight="1">
      <c r="J17" s="44" t="s">
        <v>118</v>
      </c>
      <c r="K17" s="45" t="s">
        <v>119</v>
      </c>
    </row>
    <row r="18" spans="2:11" ht="19.5" customHeight="1">
      <c r="J18" s="44" t="s">
        <v>120</v>
      </c>
      <c r="K18" s="45" t="s">
        <v>121</v>
      </c>
    </row>
    <row r="19" spans="2:11" ht="17.25" customHeight="1">
      <c r="J19" s="44" t="s">
        <v>122</v>
      </c>
      <c r="K19" s="45" t="s">
        <v>123</v>
      </c>
    </row>
    <row r="20" spans="2:11" ht="19.5" customHeight="1">
      <c r="J20" s="44" t="s">
        <v>124</v>
      </c>
      <c r="K20" s="45" t="s">
        <v>125</v>
      </c>
    </row>
    <row r="21" spans="2:11" ht="15.75">
      <c r="B21" s="67" t="s">
        <v>277</v>
      </c>
    </row>
    <row r="22" spans="2:11" ht="55.5" customHeight="1">
      <c r="C22" s="153" t="s">
        <v>338</v>
      </c>
      <c r="D22" s="153"/>
      <c r="E22" s="153"/>
      <c r="F22" s="153"/>
      <c r="G22" s="153"/>
      <c r="H22" s="153"/>
      <c r="I22" s="153"/>
    </row>
    <row r="23" spans="2:11" ht="15.75">
      <c r="C23" s="83"/>
    </row>
  </sheetData>
  <mergeCells count="4">
    <mergeCell ref="B2:H2"/>
    <mergeCell ref="J7:K7"/>
    <mergeCell ref="J8:K12"/>
    <mergeCell ref="C22:I22"/>
  </mergeCell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dimension ref="B2:O15"/>
  <sheetViews>
    <sheetView workbookViewId="0">
      <selection activeCell="B6" sqref="B6:B15"/>
    </sheetView>
  </sheetViews>
  <sheetFormatPr defaultRowHeight="15"/>
  <cols>
    <col min="2" max="2" width="29.5703125" customWidth="1"/>
  </cols>
  <sheetData>
    <row r="2" spans="2:15" ht="20.25">
      <c r="B2" s="163" t="s">
        <v>625</v>
      </c>
      <c r="C2" s="163"/>
      <c r="D2" s="163"/>
      <c r="E2" s="163"/>
      <c r="F2" s="163"/>
      <c r="G2" s="163"/>
      <c r="H2" s="163"/>
      <c r="I2" s="163"/>
      <c r="J2" s="163"/>
      <c r="K2" s="163"/>
      <c r="L2" s="163"/>
      <c r="M2" s="163"/>
      <c r="N2" s="163"/>
      <c r="O2" s="163"/>
    </row>
    <row r="5" spans="2:15">
      <c r="B5" s="119"/>
      <c r="C5" s="119" t="s">
        <v>7</v>
      </c>
      <c r="D5" s="119" t="s">
        <v>9</v>
      </c>
      <c r="E5" s="119" t="s">
        <v>11</v>
      </c>
      <c r="F5" s="119" t="s">
        <v>13</v>
      </c>
      <c r="G5" s="119" t="s">
        <v>15</v>
      </c>
      <c r="H5" s="119" t="s">
        <v>17</v>
      </c>
      <c r="I5" s="119" t="s">
        <v>19</v>
      </c>
      <c r="J5" s="119" t="s">
        <v>21</v>
      </c>
      <c r="K5" s="119" t="s">
        <v>23</v>
      </c>
      <c r="L5" s="119" t="s">
        <v>25</v>
      </c>
      <c r="M5" s="119" t="s">
        <v>619</v>
      </c>
      <c r="N5" s="119" t="s">
        <v>620</v>
      </c>
      <c r="O5" s="119" t="s">
        <v>621</v>
      </c>
    </row>
    <row r="6" spans="2:15" ht="16.5">
      <c r="B6" s="192" t="s">
        <v>678</v>
      </c>
      <c r="C6" s="120">
        <v>2.8333333333333335</v>
      </c>
      <c r="D6" s="116">
        <v>2</v>
      </c>
      <c r="E6" s="117">
        <v>1.8333333333333333</v>
      </c>
      <c r="F6" s="117">
        <v>1.3333333333333333</v>
      </c>
      <c r="G6" s="116">
        <v>2</v>
      </c>
      <c r="H6" s="117">
        <v>1.8333333333333333</v>
      </c>
      <c r="I6" s="116" t="s">
        <v>622</v>
      </c>
      <c r="J6" s="116">
        <v>2</v>
      </c>
      <c r="K6" s="116" t="s">
        <v>622</v>
      </c>
      <c r="L6" s="116" t="s">
        <v>622</v>
      </c>
      <c r="M6" s="116" t="s">
        <v>622</v>
      </c>
      <c r="N6" s="116" t="s">
        <v>622</v>
      </c>
      <c r="O6" s="116" t="s">
        <v>622</v>
      </c>
    </row>
    <row r="7" spans="2:15" ht="31.5">
      <c r="B7" s="192" t="s">
        <v>679</v>
      </c>
      <c r="C7" s="118">
        <v>3</v>
      </c>
      <c r="D7" s="116">
        <v>3</v>
      </c>
      <c r="E7" s="116">
        <v>2.5</v>
      </c>
      <c r="F7" s="116">
        <v>2.25</v>
      </c>
      <c r="G7" s="116">
        <v>2</v>
      </c>
      <c r="H7" s="116" t="s">
        <v>622</v>
      </c>
      <c r="I7" s="116" t="s">
        <v>622</v>
      </c>
      <c r="J7" s="116">
        <v>2</v>
      </c>
      <c r="K7" s="116">
        <v>2</v>
      </c>
      <c r="L7" s="116">
        <v>3</v>
      </c>
      <c r="M7" s="116" t="s">
        <v>622</v>
      </c>
      <c r="N7" s="116" t="s">
        <v>622</v>
      </c>
      <c r="O7" s="116" t="s">
        <v>622</v>
      </c>
    </row>
    <row r="8" spans="2:15" ht="19.5" customHeight="1">
      <c r="B8" s="192" t="s">
        <v>680</v>
      </c>
      <c r="C8" s="118">
        <v>3</v>
      </c>
      <c r="D8" s="116">
        <v>2</v>
      </c>
      <c r="E8" s="116" t="s">
        <v>622</v>
      </c>
      <c r="F8" s="116">
        <v>2.25</v>
      </c>
      <c r="G8" s="116">
        <v>3</v>
      </c>
      <c r="H8" s="116" t="s">
        <v>622</v>
      </c>
      <c r="I8" s="116" t="s">
        <v>622</v>
      </c>
      <c r="J8" s="116" t="s">
        <v>622</v>
      </c>
      <c r="K8" s="116">
        <v>2</v>
      </c>
      <c r="L8" s="117">
        <v>2.6666666666666665</v>
      </c>
      <c r="M8" s="116" t="s">
        <v>622</v>
      </c>
      <c r="N8" s="116" t="s">
        <v>622</v>
      </c>
      <c r="O8" s="116" t="s">
        <v>622</v>
      </c>
    </row>
    <row r="9" spans="2:15" ht="31.5">
      <c r="B9" s="192" t="s">
        <v>786</v>
      </c>
      <c r="C9" s="118">
        <v>3</v>
      </c>
      <c r="D9" s="116">
        <v>3</v>
      </c>
      <c r="E9" s="116">
        <v>2.2000000000000002</v>
      </c>
      <c r="F9" s="116">
        <v>2</v>
      </c>
      <c r="G9" s="116">
        <v>2</v>
      </c>
      <c r="H9" s="116">
        <v>2.6</v>
      </c>
      <c r="I9" s="116" t="s">
        <v>622</v>
      </c>
      <c r="J9" s="116" t="s">
        <v>622</v>
      </c>
      <c r="K9" s="116" t="s">
        <v>622</v>
      </c>
      <c r="L9" s="117">
        <v>1.2</v>
      </c>
      <c r="M9" s="116" t="s">
        <v>622</v>
      </c>
      <c r="N9" s="116" t="s">
        <v>622</v>
      </c>
      <c r="O9" s="116" t="s">
        <v>622</v>
      </c>
    </row>
    <row r="10" spans="2:15" ht="16.5">
      <c r="B10" s="192" t="s">
        <v>787</v>
      </c>
      <c r="C10" s="118">
        <v>3</v>
      </c>
      <c r="D10" s="116">
        <v>2.4</v>
      </c>
      <c r="E10" s="116">
        <v>2.2000000000000002</v>
      </c>
      <c r="F10" s="116">
        <v>2.8</v>
      </c>
      <c r="G10" s="117">
        <v>2.6666666666666665</v>
      </c>
      <c r="H10" s="116">
        <v>3</v>
      </c>
      <c r="I10" s="116" t="s">
        <v>622</v>
      </c>
      <c r="J10" s="116">
        <v>3</v>
      </c>
      <c r="K10" s="116">
        <v>3</v>
      </c>
      <c r="L10" s="117">
        <v>2</v>
      </c>
      <c r="M10" s="116" t="s">
        <v>622</v>
      </c>
      <c r="N10" s="116" t="s">
        <v>622</v>
      </c>
      <c r="O10" s="116" t="s">
        <v>622</v>
      </c>
    </row>
    <row r="11" spans="2:15" ht="16.5">
      <c r="B11" s="192" t="s">
        <v>767</v>
      </c>
      <c r="C11" s="118">
        <v>3</v>
      </c>
      <c r="D11" s="116">
        <v>2</v>
      </c>
      <c r="E11" s="116" t="s">
        <v>622</v>
      </c>
      <c r="F11" s="116" t="s">
        <v>622</v>
      </c>
      <c r="G11" s="116" t="s">
        <v>622</v>
      </c>
      <c r="H11" s="116" t="s">
        <v>622</v>
      </c>
      <c r="I11" s="116" t="s">
        <v>622</v>
      </c>
      <c r="J11" s="116" t="s">
        <v>622</v>
      </c>
      <c r="K11" s="116" t="s">
        <v>622</v>
      </c>
      <c r="L11" s="116" t="s">
        <v>622</v>
      </c>
      <c r="M11" s="116">
        <v>3</v>
      </c>
      <c r="N11" s="116" t="s">
        <v>622</v>
      </c>
      <c r="O11" s="116" t="s">
        <v>622</v>
      </c>
    </row>
    <row r="12" spans="2:15" ht="16.5">
      <c r="B12" s="192" t="s">
        <v>683</v>
      </c>
      <c r="C12" s="118">
        <v>3</v>
      </c>
      <c r="D12" s="116">
        <v>2</v>
      </c>
      <c r="E12" s="116">
        <v>2</v>
      </c>
      <c r="F12" s="116">
        <v>1.5</v>
      </c>
      <c r="G12" s="116" t="s">
        <v>622</v>
      </c>
      <c r="H12" s="116" t="s">
        <v>622</v>
      </c>
      <c r="I12" s="116" t="s">
        <v>622</v>
      </c>
      <c r="J12" s="117">
        <v>2</v>
      </c>
      <c r="K12" s="116">
        <v>1</v>
      </c>
      <c r="L12" s="116" t="s">
        <v>622</v>
      </c>
      <c r="M12" s="116" t="s">
        <v>622</v>
      </c>
      <c r="N12" s="116">
        <v>2</v>
      </c>
      <c r="O12" s="116" t="s">
        <v>622</v>
      </c>
    </row>
    <row r="13" spans="2:15" ht="31.5">
      <c r="B13" s="192" t="s">
        <v>684</v>
      </c>
      <c r="C13" s="118">
        <v>3</v>
      </c>
      <c r="D13" s="116">
        <v>3</v>
      </c>
      <c r="E13" s="117">
        <v>2.6666666666666665</v>
      </c>
      <c r="F13" s="116">
        <v>1</v>
      </c>
      <c r="G13" s="116" t="s">
        <v>622</v>
      </c>
      <c r="H13" s="116" t="s">
        <v>622</v>
      </c>
      <c r="I13" s="116" t="s">
        <v>622</v>
      </c>
      <c r="J13" s="116">
        <v>2</v>
      </c>
      <c r="K13" s="116" t="s">
        <v>622</v>
      </c>
      <c r="L13" s="116" t="s">
        <v>622</v>
      </c>
      <c r="M13" s="116" t="s">
        <v>622</v>
      </c>
      <c r="N13" s="116">
        <v>3</v>
      </c>
      <c r="O13" s="116" t="s">
        <v>622</v>
      </c>
    </row>
    <row r="14" spans="2:15" ht="31.5">
      <c r="B14" s="192" t="s">
        <v>685</v>
      </c>
      <c r="C14" s="118">
        <v>2.25</v>
      </c>
      <c r="D14" s="116" t="s">
        <v>622</v>
      </c>
      <c r="E14" s="116">
        <v>2.25</v>
      </c>
      <c r="F14" s="116">
        <v>2.25</v>
      </c>
      <c r="G14" s="116" t="s">
        <v>622</v>
      </c>
      <c r="H14" s="116">
        <v>1.5</v>
      </c>
      <c r="I14" s="116" t="s">
        <v>622</v>
      </c>
      <c r="J14" s="116" t="s">
        <v>622</v>
      </c>
      <c r="K14" s="116" t="s">
        <v>622</v>
      </c>
      <c r="L14" s="116" t="s">
        <v>622</v>
      </c>
      <c r="M14" s="116" t="s">
        <v>622</v>
      </c>
      <c r="N14" s="116" t="s">
        <v>622</v>
      </c>
      <c r="O14" s="116">
        <v>3</v>
      </c>
    </row>
    <row r="15" spans="2:15" ht="31.5">
      <c r="B15" s="192" t="s">
        <v>686</v>
      </c>
      <c r="C15" s="118">
        <v>3</v>
      </c>
      <c r="D15" s="116">
        <v>3</v>
      </c>
      <c r="E15" s="116">
        <v>3</v>
      </c>
      <c r="F15" s="116">
        <v>2.5</v>
      </c>
      <c r="G15" s="116">
        <v>2</v>
      </c>
      <c r="H15" s="116">
        <v>2</v>
      </c>
      <c r="I15" s="116" t="s">
        <v>622</v>
      </c>
      <c r="J15" s="116">
        <v>2</v>
      </c>
      <c r="K15" s="116">
        <v>2.6</v>
      </c>
      <c r="L15" s="116" t="s">
        <v>622</v>
      </c>
      <c r="M15" s="116" t="s">
        <v>622</v>
      </c>
      <c r="N15" s="116" t="s">
        <v>622</v>
      </c>
      <c r="O15" s="116">
        <v>3</v>
      </c>
    </row>
  </sheetData>
  <mergeCells count="1">
    <mergeCell ref="B2:O2"/>
  </mergeCells>
  <pageMargins left="0.7" right="0.7" top="0.75" bottom="0.75" header="0.3" footer="0.3"/>
</worksheet>
</file>

<file path=xl/worksheets/sheet74.xml><?xml version="1.0" encoding="utf-8"?>
<worksheet xmlns="http://schemas.openxmlformats.org/spreadsheetml/2006/main" xmlns:r="http://schemas.openxmlformats.org/officeDocument/2006/relationships">
  <dimension ref="B2:O25"/>
  <sheetViews>
    <sheetView tabSelected="1" workbookViewId="0">
      <selection activeCell="E19" sqref="E19"/>
    </sheetView>
  </sheetViews>
  <sheetFormatPr defaultRowHeight="15"/>
  <cols>
    <col min="2" max="2" width="49" customWidth="1"/>
    <col min="3" max="3" width="14.85546875" bestFit="1" customWidth="1"/>
  </cols>
  <sheetData>
    <row r="2" spans="2:15" ht="25.5">
      <c r="B2" s="158" t="s">
        <v>126</v>
      </c>
      <c r="C2" s="158"/>
      <c r="D2" s="158"/>
      <c r="E2" s="158"/>
      <c r="F2" s="158"/>
      <c r="G2" s="158"/>
      <c r="H2" s="158"/>
      <c r="I2" s="158"/>
      <c r="J2" s="158"/>
      <c r="K2" s="158"/>
      <c r="L2" s="158"/>
      <c r="M2" s="158"/>
      <c r="N2" s="158"/>
      <c r="O2" s="158"/>
    </row>
    <row r="3" spans="2:15" ht="18.75">
      <c r="B3" s="159" t="s">
        <v>127</v>
      </c>
      <c r="C3" s="159"/>
      <c r="D3" s="159"/>
      <c r="E3" s="159"/>
      <c r="F3" s="159"/>
      <c r="G3" s="159"/>
      <c r="H3" s="159"/>
      <c r="I3" s="159"/>
      <c r="J3" s="159"/>
      <c r="K3" s="159"/>
      <c r="L3" s="159"/>
      <c r="M3" s="159"/>
      <c r="N3" s="159"/>
      <c r="O3" s="159"/>
    </row>
    <row r="4" spans="2:15" ht="15.75">
      <c r="B4" s="49"/>
    </row>
    <row r="5" spans="2:15" ht="18.75">
      <c r="B5" s="50" t="s">
        <v>128</v>
      </c>
      <c r="C5" s="50" t="s">
        <v>7</v>
      </c>
      <c r="D5" s="50" t="s">
        <v>9</v>
      </c>
      <c r="E5" s="50" t="s">
        <v>11</v>
      </c>
      <c r="F5" s="50" t="s">
        <v>13</v>
      </c>
      <c r="G5" s="50" t="s">
        <v>15</v>
      </c>
      <c r="H5" s="50" t="s">
        <v>17</v>
      </c>
      <c r="I5" s="50" t="s">
        <v>19</v>
      </c>
      <c r="J5" s="50" t="s">
        <v>21</v>
      </c>
      <c r="K5" s="50" t="s">
        <v>23</v>
      </c>
      <c r="L5" s="50" t="s">
        <v>25</v>
      </c>
      <c r="M5" s="50" t="s">
        <v>29</v>
      </c>
      <c r="N5" s="50" t="s">
        <v>31</v>
      </c>
      <c r="O5" s="50" t="s">
        <v>33</v>
      </c>
    </row>
    <row r="6" spans="2:15" ht="22.5" customHeight="1">
      <c r="B6" s="9" t="s">
        <v>678</v>
      </c>
      <c r="C6" s="114">
        <f>(IF(('3 COs average'!C6)="","-",(('3 COs average'!C6)/3)*('CO attainment (3)'!H7)))</f>
        <v>2.8333333333333335</v>
      </c>
      <c r="D6" s="114">
        <f>(IF(('3 COs average'!D6)="","-",(('3 COs average'!D6)/3)*('CO attainment (3)'!H7)))</f>
        <v>2</v>
      </c>
      <c r="E6" s="114">
        <f>(IF(('3 COs average'!E6)="","-",(('3 COs average'!E6)/3)*('CO attainment (3)'!H7)))</f>
        <v>1.833333333333333</v>
      </c>
      <c r="F6" s="114">
        <f>(IF(('3 COs average'!F6)="","-",(('3 COs average'!F6)/3)*('CO attainment (3)'!H7)))</f>
        <v>1.3333333333333333</v>
      </c>
      <c r="G6" s="114">
        <f>(IF(('3 COs average'!G6)="","-",(('3 COs average'!G6)/3)*('CO attainment (3)'!H7)))</f>
        <v>2</v>
      </c>
      <c r="H6" s="114">
        <f>(IF(('3 COs average'!H6)="","-",(('3 COs average'!H6)/3)*('CO attainment (3)'!H7)))</f>
        <v>1.833333333333333</v>
      </c>
      <c r="I6" s="114" t="str">
        <f>(IF(('3 COs average'!I6)="","-",(('3 COs average'!I6)/3)*('CO attainment (3)'!H7)))</f>
        <v>-</v>
      </c>
      <c r="J6" s="114">
        <f>(IF(('3 COs average'!J6)="","-",(('3 COs average'!J6)/3)*('CO attainment (3)'!H7)))</f>
        <v>2</v>
      </c>
      <c r="K6" s="114" t="str">
        <f>(IF(('3 COs average'!K6)="","-",(('3 COs average'!K6)/3)*('CO attainment (3)'!H7)))</f>
        <v>-</v>
      </c>
      <c r="L6" s="114" t="str">
        <f>(IF(('3 COs average'!L6)="","-",(('3 COs average'!L6)/3)*('CO attainment (3)'!H7)))</f>
        <v>-</v>
      </c>
      <c r="M6" s="114" t="str">
        <f>(IF(('3 COs average'!M6)="","-",(('3 COs average'!M6)/3)*('CO attainment (3)'!H7)))</f>
        <v>-</v>
      </c>
      <c r="N6" s="114" t="str">
        <f>(IF(('3 COs average'!N6)="","-",(('3 COs average'!N6)/3)*('CO attainment (3)'!H7)))</f>
        <v>-</v>
      </c>
      <c r="O6" s="114" t="str">
        <f>(IF(('3 COs average'!O6)="","-",(('3 COs average'!O6)/3)*('CO attainment (3)'!H7)))</f>
        <v>-</v>
      </c>
    </row>
    <row r="7" spans="2:15" ht="21.75" customHeight="1">
      <c r="B7" s="9" t="s">
        <v>679</v>
      </c>
      <c r="C7" s="114">
        <f>(IF(('3 COs average'!C7)="","-",(('3 COs average'!C7)/3)*('CO attainment (3)'!H8)))</f>
        <v>3</v>
      </c>
      <c r="D7" s="114">
        <f>(IF(('3 COs average'!D7)="","-",(('3 COs average'!D7)/3)*('CO attainment (3)'!H8)))</f>
        <v>3</v>
      </c>
      <c r="E7" s="114">
        <f>(IF(('3 COs average'!E7)="","-",(('3 COs average'!E7)/3)*('CO attainment (3)'!H8)))</f>
        <v>2.5</v>
      </c>
      <c r="F7" s="114">
        <f>(IF(('3 COs average'!F7)="","-",(('3 COs average'!F7)/3)*('CO attainment (3)'!H8)))</f>
        <v>2.25</v>
      </c>
      <c r="G7" s="114">
        <f>(IF(('3 COs average'!G7)="","-",(('3 COs average'!G7)/3)*('CO attainment (3)'!H8)))</f>
        <v>2</v>
      </c>
      <c r="H7" s="114" t="str">
        <f>(IF(('3 COs average'!H7)="","-",(('3 COs average'!H7)/3)*('CO attainment (3)'!H8)))</f>
        <v>-</v>
      </c>
      <c r="I7" s="114" t="str">
        <f>(IF(('3 COs average'!I7)="","-",(('3 COs average'!I7)/3)*('CO attainment (3)'!H8)))</f>
        <v>-</v>
      </c>
      <c r="J7" s="114">
        <f>(IF(('3 COs average'!J7)="","-",(('3 COs average'!J7)/3)*('CO attainment (3)'!H8)))</f>
        <v>2</v>
      </c>
      <c r="K7" s="114">
        <f>(IF(('3 COs average'!K7)="","-",(('3 COs average'!K7)/3)*('CO attainment (3)'!H8)))</f>
        <v>2</v>
      </c>
      <c r="L7" s="114">
        <f>(IF(('3 COs average'!L7)="","-",(('3 COs average'!L7)/3)*('CO attainment (3)'!H8)))</f>
        <v>3</v>
      </c>
      <c r="M7" s="114" t="str">
        <f>(IF(('3 COs average'!M7)="","-",(('3 COs average'!M7)/3)*('CO attainment (3)'!H8)))</f>
        <v>-</v>
      </c>
      <c r="N7" s="114" t="str">
        <f>(IF(('3 COs average'!N7)="","-",(('3 COs average'!N7)/3)*('CO attainment (3)'!H8)))</f>
        <v>-</v>
      </c>
      <c r="O7" s="114" t="str">
        <f>(IF(('3 COs average'!O7)="","-",(('3 COs average'!O7)/3)*('CO attainment (3)'!H8)))</f>
        <v>-</v>
      </c>
    </row>
    <row r="8" spans="2:15" ht="20.25" customHeight="1">
      <c r="B8" s="9" t="s">
        <v>680</v>
      </c>
      <c r="C8" s="114">
        <f>(IF(('3 COs average'!C8)="","-",(('3 COs average'!C8)/3)*('CO attainment (3)'!H9)))</f>
        <v>1.5</v>
      </c>
      <c r="D8" s="114">
        <f>(IF(('3 COs average'!D8)="","-",(('3 COs average'!D8)/3)*('CO attainment (3)'!H9)))</f>
        <v>1</v>
      </c>
      <c r="E8" s="114" t="str">
        <f>(IF(('3 COs average'!E8)="","-",(('3 COs average'!E8)/3)*('CO attainment (3)'!H9)))</f>
        <v>-</v>
      </c>
      <c r="F8" s="114">
        <f>(IF(('3 COs average'!F8)="","-",(('3 COs average'!F8)/3)*('CO attainment (3)'!H9)))</f>
        <v>1.125</v>
      </c>
      <c r="G8" s="114">
        <f>(IF(('3 COs average'!G8)="","-",(('3 COs average'!G8)/3)*('CO attainment (3)'!H9)))</f>
        <v>1.5</v>
      </c>
      <c r="H8" s="114" t="str">
        <f>(IF(('3 COs average'!H8)="","-",(('3 COs average'!H8)/3)*('CO attainment (3)'!H9)))</f>
        <v>-</v>
      </c>
      <c r="I8" s="114" t="str">
        <f>(IF(('3 COs average'!I8)="","-",(('3 COs average'!I8)/3)*('CO attainment (3)'!H9)))</f>
        <v>-</v>
      </c>
      <c r="J8" s="114" t="str">
        <f>(IF(('3 COs average'!J8)="","-",(('3 COs average'!J8)/3)*('CO attainment (3)'!H9)))</f>
        <v>-</v>
      </c>
      <c r="K8" s="114">
        <f>(IF(('3 COs average'!K8)="","-",(('3 COs average'!K8)/3)*('CO attainment (3)'!H9)))</f>
        <v>1</v>
      </c>
      <c r="L8" s="114">
        <f>(IF(('3 COs average'!L8)="","-",(('3 COs average'!L8)/3)*('CO attainment (3)'!H9)))</f>
        <v>1.3333333333333333</v>
      </c>
      <c r="M8" s="114" t="str">
        <f>(IF(('3 COs average'!M8)="","-",(('3 COs average'!M8)/3)*('CO attainment (3)'!H9)))</f>
        <v>-</v>
      </c>
      <c r="N8" s="114" t="str">
        <f>(IF(('3 COs average'!N8)="","-",(('3 COs average'!N8)/3)*('CO attainment (3)'!H9)))</f>
        <v>-</v>
      </c>
      <c r="O8" s="114" t="str">
        <f>(IF(('3 COs average'!O8)="","-",(('3 COs average'!O8)/3)*('CO attainment (3)'!H9)))</f>
        <v>-</v>
      </c>
    </row>
    <row r="9" spans="2:15" ht="18.75" customHeight="1">
      <c r="B9" s="9" t="s">
        <v>786</v>
      </c>
      <c r="C9" s="114">
        <f>(IF(('3 COs average'!C9)="","-",(('3 COs average'!C9)/3)*('CO attainment (3)'!H10)))</f>
        <v>3</v>
      </c>
      <c r="D9" s="114">
        <f>(IF(('3 COs average'!D9)="","-",(('3 COs average'!D9)/3)*('CO attainment (3)'!H10)))</f>
        <v>3</v>
      </c>
      <c r="E9" s="114">
        <f>(IF(('3 COs average'!E9)="","-",(('3 COs average'!E9)/3)*('CO attainment (3)'!H10)))</f>
        <v>2.2000000000000002</v>
      </c>
      <c r="F9" s="114">
        <f>(IF(('3 COs average'!F9)="","-",(('3 COs average'!F9)/3)*('CO attainment (3)'!H10)))</f>
        <v>2</v>
      </c>
      <c r="G9" s="114">
        <f>(IF(('3 COs average'!G9)="","-",(('3 COs average'!G9)/3)*('CO attainment (3)'!H10)))</f>
        <v>2</v>
      </c>
      <c r="H9" s="114">
        <f>(IF(('3 COs average'!H9)="","-",(('3 COs average'!H9)/3)*('CO attainment (3)'!H10)))</f>
        <v>2.6</v>
      </c>
      <c r="I9" s="114" t="str">
        <f>(IF(('3 COs average'!I9)="","-",(('3 COs average'!I9)/3)*('CO attainment (3)'!H10)))</f>
        <v>-</v>
      </c>
      <c r="J9" s="114" t="str">
        <f>(IF(('3 COs average'!J9)="","-",(('3 COs average'!J9)/3)*('CO attainment (3)'!H10)))</f>
        <v>-</v>
      </c>
      <c r="K9" s="114" t="str">
        <f>(IF(('3 COs average'!K9)="","-",(('3 COs average'!K9)/3)*('CO attainment (3)'!H10)))</f>
        <v>-</v>
      </c>
      <c r="L9" s="114">
        <f>(IF(('3 COs average'!L9)="","-",(('3 COs average'!L9)/3)*('CO attainment (3)'!H10)))</f>
        <v>1.2</v>
      </c>
      <c r="M9" s="114" t="str">
        <f>(IF(('3 COs average'!M9)="","-",(('3 COs average'!M9)/3)*('CO attainment (3)'!H10)))</f>
        <v>-</v>
      </c>
      <c r="N9" s="114" t="str">
        <f>(IF(('3 COs average'!N9)="","-",(('3 COs average'!N9)/3)*('CO attainment (3)'!H10)))</f>
        <v>-</v>
      </c>
      <c r="O9" s="114" t="str">
        <f>(IF(('3 COs average'!O9)="","-",(('3 COs average'!O9)/3)*('CO attainment (3)'!H10)))</f>
        <v>-</v>
      </c>
    </row>
    <row r="10" spans="2:15" ht="23.25" customHeight="1">
      <c r="B10" s="9" t="s">
        <v>787</v>
      </c>
      <c r="C10" s="114">
        <f>(IF(('3 COs average'!C10)="","-",(('3 COs average'!C10)/3)*('CO attainment (3)'!H11)))</f>
        <v>3</v>
      </c>
      <c r="D10" s="114">
        <f>(IF(('3 COs average'!D10)="","-",(('3 COs average'!D10)/3)*('CO attainment (3)'!H11)))</f>
        <v>2.4</v>
      </c>
      <c r="E10" s="114">
        <f>(IF(('3 COs average'!E10)="","-",(('3 COs average'!E10)/3)*('CO attainment (3)'!H11)))</f>
        <v>2.2000000000000002</v>
      </c>
      <c r="F10" s="114">
        <f>(IF(('3 COs average'!F10)="","-",(('3 COs average'!F10)/3)*('CO attainment (3)'!H11)))</f>
        <v>2.8</v>
      </c>
      <c r="G10" s="114">
        <f>(IF(('3 COs average'!G10)="","-",(('3 COs average'!G10)/3)*('CO attainment (3)'!H11)))</f>
        <v>2.6666666666666665</v>
      </c>
      <c r="H10" s="114">
        <f>(IF(('3 COs average'!H10)="","-",(('3 COs average'!H10)/3)*('CO attainment (3)'!H11)))</f>
        <v>3</v>
      </c>
      <c r="I10" s="114" t="str">
        <f>(IF(('3 COs average'!I10)="","-",(('3 COs average'!I10)/3)*('CO attainment (3)'!H11)))</f>
        <v>-</v>
      </c>
      <c r="J10" s="114">
        <f>(IF(('3 COs average'!J10)="","-",(('3 COs average'!J10)/3)*('CO attainment (3)'!H11)))</f>
        <v>3</v>
      </c>
      <c r="K10" s="114">
        <f>(IF(('3 COs average'!K10)="","-",(('3 COs average'!K10)/3)*('CO attainment (3)'!H11)))</f>
        <v>3</v>
      </c>
      <c r="L10" s="114">
        <f>(IF(('3 COs average'!L10)="","-",(('3 COs average'!L10)/3)*('CO attainment (3)'!H11)))</f>
        <v>2</v>
      </c>
      <c r="M10" s="114" t="str">
        <f>(IF(('3 COs average'!M10)="","-",(('3 COs average'!M10)/3)*('CO attainment (3)'!H11)))</f>
        <v>-</v>
      </c>
      <c r="N10" s="114" t="str">
        <f>(IF(('3 COs average'!N10)="","-",(('3 COs average'!N10)/3)*('CO attainment (3)'!H11)))</f>
        <v>-</v>
      </c>
      <c r="O10" s="114" t="str">
        <f>(IF(('3 COs average'!O10)="","-",(('3 COs average'!O10)/3)*('CO attainment (3)'!H11)))</f>
        <v>-</v>
      </c>
    </row>
    <row r="11" spans="2:15" ht="26.25" customHeight="1">
      <c r="B11" s="9" t="s">
        <v>767</v>
      </c>
      <c r="C11" s="114">
        <f>(IF(('3 COs average'!C11)="","-",(('3 COs average'!C11)/3)*('CO attainment (3)'!H12)))</f>
        <v>2.25</v>
      </c>
      <c r="D11" s="114">
        <f>(IF(('3 COs average'!D11)="","-",(('3 COs average'!D11)/3)*('CO attainment (3)'!H12)))</f>
        <v>1.5</v>
      </c>
      <c r="E11" s="114" t="str">
        <f>(IF(('3 COs average'!E11)="","-",(('3 COs average'!E11)/3)*('CO attainment (3)'!H12)))</f>
        <v>-</v>
      </c>
      <c r="F11" s="114" t="str">
        <f>(IF(('3 COs average'!F11)="","-",(('3 COs average'!F11)/3)*('CO attainment (3)'!H12)))</f>
        <v>-</v>
      </c>
      <c r="G11" s="114" t="str">
        <f>(IF(('3 COs average'!G11)="","-",(('3 COs average'!G11)/3)*('CO attainment (3)'!H12)))</f>
        <v>-</v>
      </c>
      <c r="H11" s="114" t="str">
        <f>(IF(('3 COs average'!H11)="","-",(('3 COs average'!H11)/3)*('CO attainment (3)'!H12)))</f>
        <v>-</v>
      </c>
      <c r="I11" s="114" t="str">
        <f>(IF(('3 COs average'!I11)="","-",(('3 COs average'!I11)/3)*('CO attainment (3)'!H12)))</f>
        <v>-</v>
      </c>
      <c r="J11" s="114" t="str">
        <f>(IF(('3 COs average'!J11)="","-",(('3 COs average'!J11)/3)*('CO attainment (3)'!H12)))</f>
        <v>-</v>
      </c>
      <c r="K11" s="114" t="str">
        <f>(IF(('3 COs average'!K11)="","-",(('3 COs average'!K11)/3)*('CO attainment (3)'!H12)))</f>
        <v>-</v>
      </c>
      <c r="L11" s="114" t="str">
        <f>(IF(('3 COs average'!L11)="","-",(('3 COs average'!L11)/3)*('CO attainment (3)'!H12)))</f>
        <v>-</v>
      </c>
      <c r="M11" s="114">
        <f>(IF(('3 COs average'!M11)="","-",(('3 COs average'!M11)/3)*('CO attainment (3)'!H12)))</f>
        <v>2.25</v>
      </c>
      <c r="N11" s="114" t="str">
        <f>(IF(('3 COs average'!N11)="","-",(('3 COs average'!N11)/3)*('CO attainment (3)'!H12)))</f>
        <v>-</v>
      </c>
      <c r="O11" s="114" t="str">
        <f>(IF(('3 COs average'!O11)="","-",(('3 COs average'!O11)/3)*('CO attainment (3)'!H12)))</f>
        <v>-</v>
      </c>
    </row>
    <row r="12" spans="2:15" ht="23.25" customHeight="1">
      <c r="B12" s="9" t="s">
        <v>683</v>
      </c>
      <c r="C12" s="114">
        <f>(IF(('3 COs average'!C12)="","-",(('3 COs average'!C12)/3)*('CO attainment (3)'!H13)))</f>
        <v>2.25</v>
      </c>
      <c r="D12" s="114">
        <f>(IF(('3 COs average'!D12)="","-",(('3 COs average'!D12)/3)*('CO attainment (3)'!H13)))</f>
        <v>1.5</v>
      </c>
      <c r="E12" s="114">
        <f>(IF(('3 COs average'!E12)="","-",(('3 COs average'!E12)/3)*('CO attainment (3)'!H13)))</f>
        <v>1.5</v>
      </c>
      <c r="F12" s="114">
        <f>(IF(('3 COs average'!F12)="","-",(('3 COs average'!F12)/3)*('CO attainment (3)'!H13)))</f>
        <v>1.125</v>
      </c>
      <c r="G12" s="114" t="str">
        <f>(IF(('3 COs average'!G12)="","-",(('3 COs average'!G12)/3)*('CO attainment (3)'!H13)))</f>
        <v>-</v>
      </c>
      <c r="H12" s="114" t="str">
        <f>(IF(('3 COs average'!H12)="","-",(('3 COs average'!H12)/3)*('CO attainment (3)'!H13)))</f>
        <v>-</v>
      </c>
      <c r="I12" s="114" t="str">
        <f>(IF(('3 COs average'!I12)="","-",(('3 COs average'!I12)/3)*('CO attainment (3)'!H13)))</f>
        <v>-</v>
      </c>
      <c r="J12" s="114">
        <f>(IF(('3 COs average'!J12)="","-",(('3 COs average'!J12)/3)*('CO attainment (3)'!H13)))</f>
        <v>1.5</v>
      </c>
      <c r="K12" s="114">
        <f>(IF(('3 COs average'!K12)="","-",(('3 COs average'!K12)/3)*('CO attainment (3)'!H13)))</f>
        <v>0.75</v>
      </c>
      <c r="L12" s="114" t="str">
        <f>(IF(('3 COs average'!L12)="","-",(('3 COs average'!L12)/3)*('CO attainment (3)'!H13)))</f>
        <v>-</v>
      </c>
      <c r="M12" s="114" t="str">
        <f>(IF(('3 COs average'!M12)="","-",(('3 COs average'!M12)/3)*('CO attainment (3)'!H13)))</f>
        <v>-</v>
      </c>
      <c r="N12" s="114">
        <f>(IF(('3 COs average'!N12)="","-",(('3 COs average'!N12)/3)*('CO attainment (3)'!H13)))</f>
        <v>1.5</v>
      </c>
      <c r="O12" s="114" t="str">
        <f>(IF(('3 COs average'!O12)="","-",(('3 COs average'!O12)/3)*('CO attainment (3)'!H13)))</f>
        <v>-</v>
      </c>
    </row>
    <row r="13" spans="2:15" ht="25.5" customHeight="1">
      <c r="B13" s="9" t="s">
        <v>684</v>
      </c>
      <c r="C13" s="114">
        <f>(IF(('3 COs average'!C13)="","-",(('3 COs average'!C13)/3)*('CO attainment (3)'!H14)))</f>
        <v>3</v>
      </c>
      <c r="D13" s="114">
        <f>(IF(('3 COs average'!D13)="","-",(('3 COs average'!D13)/3)*('CO attainment (3)'!H14)))</f>
        <v>3</v>
      </c>
      <c r="E13" s="114">
        <f>(IF(('3 COs average'!E13)="","-",(('3 COs average'!E13)/3)*('CO attainment (3)'!H14)))</f>
        <v>2.6666666666666665</v>
      </c>
      <c r="F13" s="114">
        <f>(IF(('3 COs average'!F13)="","-",(('3 COs average'!F13)/3)*('CO attainment (3)'!H14)))</f>
        <v>1</v>
      </c>
      <c r="G13" s="114" t="str">
        <f>(IF(('3 COs average'!G13)="","-",(('3 COs average'!G13)/3)*('CO attainment (3)'!H14)))</f>
        <v>-</v>
      </c>
      <c r="H13" s="114" t="str">
        <f>(IF(('3 COs average'!H13)="","-",(('3 COs average'!H13)/3)*('CO attainment (3)'!H14)))</f>
        <v>-</v>
      </c>
      <c r="I13" s="114" t="str">
        <f>(IF(('3 COs average'!I13)="","-",(('3 COs average'!I13)/3)*('CO attainment (3)'!H14)))</f>
        <v>-</v>
      </c>
      <c r="J13" s="114">
        <f>(IF(('3 COs average'!J13)="","-",(('3 COs average'!J13)/3)*('CO attainment (3)'!H14)))</f>
        <v>2</v>
      </c>
      <c r="K13" s="114" t="str">
        <f>(IF(('3 COs average'!K13)="","-",(('3 COs average'!K13)/3)*('CO attainment (3)'!H14)))</f>
        <v>-</v>
      </c>
      <c r="L13" s="114" t="str">
        <f>(IF(('3 COs average'!L13)="","-",(('3 COs average'!L13)/3)*('CO attainment (3)'!H14)))</f>
        <v>-</v>
      </c>
      <c r="M13" s="114" t="str">
        <f>(IF(('3 COs average'!M13)="","-",(('3 COs average'!M13)/3)*('CO attainment (3)'!H14)))</f>
        <v>-</v>
      </c>
      <c r="N13" s="114">
        <f>(IF(('3 COs average'!N13)="","-",(('3 COs average'!N13)/3)*('CO attainment (3)'!H14)))</f>
        <v>3</v>
      </c>
      <c r="O13" s="114" t="str">
        <f>(IF(('3 COs average'!O13)="","-",(('3 COs average'!O13)/3)*('CO attainment (3)'!H14)))</f>
        <v>-</v>
      </c>
    </row>
    <row r="14" spans="2:15" ht="16.5">
      <c r="B14" s="9" t="s">
        <v>685</v>
      </c>
      <c r="C14" s="114">
        <f>(IF(('3 COs average'!C14)="","-",(('3 COs average'!C14)/3)*('CO attainment (3)'!H15)))</f>
        <v>1.6875</v>
      </c>
      <c r="D14" s="114" t="str">
        <f>(IF(('3 COs average'!D14)="","-",(('3 COs average'!D14)/3)*('CO attainment (3)'!H15)))</f>
        <v>-</v>
      </c>
      <c r="E14" s="114">
        <f>(IF(('3 COs average'!E14)="","-",(('3 COs average'!E14)/3)*('CO attainment (3)'!H15)))</f>
        <v>1.6875</v>
      </c>
      <c r="F14" s="114">
        <f>(IF(('3 COs average'!F14)="","-",(('3 COs average'!F14)/3)*('CO attainment (3)'!H15)))</f>
        <v>1.6875</v>
      </c>
      <c r="G14" s="114" t="str">
        <f>(IF(('3 COs average'!G14)="","-",(('3 COs average'!G14)/3)*('CO attainment (3)'!H15)))</f>
        <v>-</v>
      </c>
      <c r="H14" s="114">
        <f>(IF(('3 COs average'!H14)="","-",(('3 COs average'!H14)/3)*('CO attainment (3)'!H15)))</f>
        <v>1.125</v>
      </c>
      <c r="I14" s="114" t="str">
        <f>(IF(('3 COs average'!I14)="","-",(('3 COs average'!I14)/3)*('CO attainment (3)'!H15)))</f>
        <v>-</v>
      </c>
      <c r="J14" s="114" t="str">
        <f>(IF(('3 COs average'!J14)="","-",(('3 COs average'!J14)/3)*('CO attainment (3)'!H15)))</f>
        <v>-</v>
      </c>
      <c r="K14" s="114" t="str">
        <f>(IF(('3 COs average'!K14)="","-",(('3 COs average'!K14)/3)*('CO attainment (3)'!H15)))</f>
        <v>-</v>
      </c>
      <c r="L14" s="114" t="str">
        <f>(IF(('3 COs average'!L14)="","-",(('3 COs average'!L14)/3)*('CO attainment (3)'!H15)))</f>
        <v>-</v>
      </c>
      <c r="M14" s="114" t="str">
        <f>(IF(('3 COs average'!M14)="","-",(('3 COs average'!M14)/3)*('CO attainment (3)'!H15)))</f>
        <v>-</v>
      </c>
      <c r="N14" s="114" t="str">
        <f>(IF(('3 COs average'!N14)="","-",(('3 COs average'!N14)/3)*('CO attainment (3)'!H15)))</f>
        <v>-</v>
      </c>
      <c r="O14" s="114">
        <f>(IF(('3 COs average'!O14)="","-",(('3 COs average'!O14)/3)*('CO attainment (3)'!H15)))</f>
        <v>2.25</v>
      </c>
    </row>
    <row r="15" spans="2:15" ht="33">
      <c r="B15" s="9" t="s">
        <v>686</v>
      </c>
      <c r="C15" s="114">
        <f>(IF(('3 COs average'!C15)="","-",(('3 COs average'!C15)/3)*('CO attainment (3)'!H16)))</f>
        <v>3</v>
      </c>
      <c r="D15" s="114">
        <f>(IF(('3 COs average'!D15)="","-",(('3 COs average'!D15)/3)*('CO attainment (3)'!H16)))</f>
        <v>3</v>
      </c>
      <c r="E15" s="114">
        <f>(IF(('3 COs average'!E15)="","-",(('3 COs average'!E15)/3)*('CO attainment (3)'!H16)))</f>
        <v>3</v>
      </c>
      <c r="F15" s="114">
        <f>(IF(('3 COs average'!F15)="","-",(('3 COs average'!F15)/3)*('CO attainment (3)'!H16)))</f>
        <v>2.5</v>
      </c>
      <c r="G15" s="114">
        <f>(IF(('3 COs average'!G15)="","-",(('3 COs average'!G15)/3)*('CO attainment (3)'!H16)))</f>
        <v>2</v>
      </c>
      <c r="H15" s="114">
        <f>(IF(('3 COs average'!H15)="","-",(('3 COs average'!H15)/3)*('CO attainment (3)'!H16)))</f>
        <v>2</v>
      </c>
      <c r="I15" s="114" t="str">
        <f>(IF(('3 COs average'!I15)="","-",(('3 COs average'!I15)/3)*('CO attainment (3)'!H16)))</f>
        <v>-</v>
      </c>
      <c r="J15" s="114">
        <f>(IF(('3 COs average'!J15)="","-",(('3 COs average'!J15)/3)*('CO attainment (3)'!H16)))</f>
        <v>2</v>
      </c>
      <c r="K15" s="114">
        <f>(IF(('3 COs average'!K15)="","-",(('3 COs average'!K15)/3)*('CO attainment (3)'!H16)))</f>
        <v>2.6</v>
      </c>
      <c r="L15" s="114" t="str">
        <f>(IF(('3 COs average'!L15)="","-",(('3 COs average'!L15)/3)*('CO attainment (3)'!H16)))</f>
        <v>-</v>
      </c>
      <c r="M15" s="114" t="str">
        <f>(IF(('3 COs average'!M15)="","-",(('3 COs average'!M15)/3)*('CO attainment (3)'!H16)))</f>
        <v>-</v>
      </c>
      <c r="N15" s="114" t="str">
        <f>(IF(('3 COs average'!N15)="","-",(('3 COs average'!N15)/3)*('CO attainment (3)'!H16)))</f>
        <v>-</v>
      </c>
      <c r="O15" s="114">
        <f>(IF(('3 COs average'!O15)="","-",(('3 COs average'!O15)/3)*('CO attainment (3)'!H16)))</f>
        <v>3</v>
      </c>
    </row>
    <row r="16" spans="2:15" ht="15.75">
      <c r="B16" s="1"/>
    </row>
    <row r="17" spans="2:2" ht="16.5">
      <c r="B17" s="52" t="s">
        <v>129</v>
      </c>
    </row>
    <row r="18" spans="2:2" ht="16.5">
      <c r="B18" s="52"/>
    </row>
    <row r="19" spans="2:2" ht="49.5">
      <c r="B19" s="69" t="s">
        <v>130</v>
      </c>
    </row>
    <row r="20" spans="2:2" ht="16.5">
      <c r="B20" s="53" t="s">
        <v>131</v>
      </c>
    </row>
    <row r="21" spans="2:2" ht="33">
      <c r="B21" s="84" t="s">
        <v>132</v>
      </c>
    </row>
    <row r="22" spans="2:2" ht="16.5">
      <c r="B22" s="54" t="s">
        <v>133</v>
      </c>
    </row>
    <row r="23" spans="2:2" ht="16.5">
      <c r="B23" s="52"/>
    </row>
    <row r="24" spans="2:2" ht="33">
      <c r="B24" s="84" t="s">
        <v>134</v>
      </c>
    </row>
    <row r="25" spans="2:2" ht="16.5">
      <c r="B25" s="53" t="s">
        <v>135</v>
      </c>
    </row>
  </sheetData>
  <mergeCells count="2">
    <mergeCell ref="B2:O2"/>
    <mergeCell ref="B3:O3"/>
  </mergeCell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dimension ref="B2:N12"/>
  <sheetViews>
    <sheetView topLeftCell="B1" workbookViewId="0">
      <selection activeCell="C13" sqref="C13"/>
    </sheetView>
  </sheetViews>
  <sheetFormatPr defaultRowHeight="15"/>
  <cols>
    <col min="3" max="3" width="57.1406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343</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58.5" customHeight="1">
      <c r="B8" s="35">
        <v>1</v>
      </c>
      <c r="C8" s="13" t="s">
        <v>344</v>
      </c>
      <c r="F8" s="141"/>
      <c r="G8" s="141"/>
      <c r="H8" s="141"/>
      <c r="I8" s="141"/>
      <c r="J8" s="141"/>
      <c r="K8" s="141"/>
      <c r="L8" s="141"/>
      <c r="M8" s="141"/>
      <c r="N8" s="141"/>
    </row>
    <row r="9" spans="2:14" ht="27.75" customHeight="1">
      <c r="B9" s="35">
        <v>2</v>
      </c>
      <c r="C9" s="13" t="s">
        <v>345</v>
      </c>
    </row>
    <row r="10" spans="2:14" ht="29.25" customHeight="1">
      <c r="B10" s="35">
        <v>3</v>
      </c>
      <c r="C10" s="13" t="s">
        <v>346</v>
      </c>
    </row>
    <row r="11" spans="2:14" ht="33.75" customHeight="1">
      <c r="B11" s="35">
        <v>4</v>
      </c>
      <c r="C11" s="13" t="s">
        <v>347</v>
      </c>
    </row>
    <row r="12" spans="2:14" ht="33">
      <c r="B12" s="35">
        <v>5</v>
      </c>
      <c r="C12" s="13" t="s">
        <v>348</v>
      </c>
    </row>
  </sheetData>
  <mergeCells count="3">
    <mergeCell ref="B2:C2"/>
    <mergeCell ref="F2:N8"/>
    <mergeCell ref="B5:C5"/>
  </mergeCell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7109375" customWidth="1"/>
  </cols>
  <sheetData>
    <row r="2" spans="2:20" ht="25.5">
      <c r="B2" s="168" t="s">
        <v>44</v>
      </c>
      <c r="C2" s="168"/>
      <c r="D2" s="168"/>
      <c r="E2" s="168"/>
      <c r="F2" s="168"/>
      <c r="G2" s="168"/>
      <c r="H2" s="168"/>
      <c r="I2" s="168"/>
      <c r="J2" s="168"/>
      <c r="K2" s="168"/>
      <c r="L2" s="168"/>
      <c r="M2" s="168"/>
      <c r="N2" s="168"/>
      <c r="O2" s="168"/>
    </row>
    <row r="3" spans="2:20" ht="22.5">
      <c r="B3" s="169" t="s">
        <v>343</v>
      </c>
      <c r="C3" s="169"/>
      <c r="D3" s="169"/>
      <c r="E3" s="169"/>
      <c r="F3" s="169"/>
      <c r="G3" s="169"/>
      <c r="H3" s="169"/>
      <c r="I3" s="169"/>
      <c r="J3" s="169"/>
      <c r="K3" s="169"/>
      <c r="L3" s="169"/>
      <c r="M3" s="169"/>
      <c r="N3" s="169"/>
      <c r="O3" s="169"/>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3</v>
      </c>
      <c r="F6" s="19">
        <v>3</v>
      </c>
      <c r="G6" s="19">
        <v>3</v>
      </c>
      <c r="H6" s="19">
        <v>2</v>
      </c>
      <c r="I6" s="19"/>
      <c r="J6" s="19">
        <v>2</v>
      </c>
      <c r="K6" s="19">
        <v>3</v>
      </c>
      <c r="L6" s="19"/>
      <c r="M6" s="19"/>
      <c r="N6" s="19"/>
      <c r="O6" s="19"/>
    </row>
    <row r="7" spans="2:20">
      <c r="B7" s="18" t="s">
        <v>60</v>
      </c>
      <c r="C7" s="19">
        <v>3</v>
      </c>
      <c r="D7" s="19">
        <v>2</v>
      </c>
      <c r="E7" s="19">
        <v>1</v>
      </c>
      <c r="F7" s="19">
        <v>2</v>
      </c>
      <c r="G7" s="19">
        <v>1</v>
      </c>
      <c r="H7" s="19">
        <v>1</v>
      </c>
      <c r="I7" s="19"/>
      <c r="J7" s="19"/>
      <c r="K7" s="19">
        <v>1</v>
      </c>
      <c r="L7" s="19"/>
      <c r="M7" s="19"/>
      <c r="N7" s="19"/>
      <c r="O7" s="19"/>
      <c r="Q7" s="18" t="s">
        <v>61</v>
      </c>
      <c r="R7" s="18" t="s">
        <v>62</v>
      </c>
    </row>
    <row r="8" spans="2:20">
      <c r="B8" s="18" t="s">
        <v>63</v>
      </c>
      <c r="C8" s="19">
        <v>3</v>
      </c>
      <c r="D8" s="19">
        <v>2</v>
      </c>
      <c r="E8" s="19">
        <v>2</v>
      </c>
      <c r="F8" s="19">
        <v>3</v>
      </c>
      <c r="G8" s="19">
        <v>1</v>
      </c>
      <c r="H8" s="19">
        <v>1</v>
      </c>
      <c r="I8" s="19"/>
      <c r="J8" s="19"/>
      <c r="K8" s="19">
        <v>1</v>
      </c>
      <c r="L8" s="19"/>
      <c r="M8" s="19"/>
      <c r="N8" s="19"/>
      <c r="O8" s="19"/>
      <c r="Q8" s="21"/>
      <c r="R8" s="22" t="s">
        <v>64</v>
      </c>
    </row>
    <row r="9" spans="2:20">
      <c r="B9" s="18" t="s">
        <v>65</v>
      </c>
      <c r="C9" s="19">
        <v>3</v>
      </c>
      <c r="D9" s="19">
        <v>2</v>
      </c>
      <c r="E9" s="19">
        <v>2</v>
      </c>
      <c r="F9" s="19">
        <v>2</v>
      </c>
      <c r="G9" s="19">
        <v>1</v>
      </c>
      <c r="H9" s="19">
        <v>3</v>
      </c>
      <c r="I9" s="19"/>
      <c r="J9" s="19"/>
      <c r="K9" s="19">
        <v>3</v>
      </c>
      <c r="L9" s="19"/>
      <c r="M9" s="19"/>
      <c r="N9" s="19"/>
      <c r="O9" s="19"/>
      <c r="Q9" s="21">
        <v>1</v>
      </c>
      <c r="R9" s="22" t="s">
        <v>66</v>
      </c>
    </row>
    <row r="10" spans="2:20">
      <c r="B10" s="18" t="s">
        <v>67</v>
      </c>
      <c r="C10" s="19">
        <v>3</v>
      </c>
      <c r="D10" s="19">
        <v>3</v>
      </c>
      <c r="E10" s="19">
        <v>2</v>
      </c>
      <c r="F10" s="19">
        <v>3</v>
      </c>
      <c r="G10" s="19">
        <v>3</v>
      </c>
      <c r="H10" s="19">
        <v>3</v>
      </c>
      <c r="I10" s="19"/>
      <c r="J10" s="19"/>
      <c r="K10" s="19">
        <v>3</v>
      </c>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2.4</v>
      </c>
      <c r="E12" s="24">
        <f t="shared" si="0"/>
        <v>2</v>
      </c>
      <c r="F12" s="24">
        <f t="shared" si="0"/>
        <v>2.6</v>
      </c>
      <c r="G12" s="24">
        <f t="shared" si="0"/>
        <v>1.8</v>
      </c>
      <c r="H12" s="24">
        <f t="shared" si="0"/>
        <v>2</v>
      </c>
      <c r="I12" s="24" t="str">
        <f t="shared" si="0"/>
        <v/>
      </c>
      <c r="J12" s="24">
        <f t="shared" si="0"/>
        <v>2</v>
      </c>
      <c r="K12" s="24">
        <f t="shared" si="0"/>
        <v>2.2000000000000002</v>
      </c>
      <c r="L12" s="24" t="str">
        <f t="shared" si="0"/>
        <v/>
      </c>
      <c r="M12" s="24" t="str">
        <f t="shared" si="0"/>
        <v/>
      </c>
      <c r="N12" s="24" t="str">
        <f t="shared" si="0"/>
        <v/>
      </c>
      <c r="O12" s="24" t="str">
        <f t="shared" si="0"/>
        <v/>
      </c>
    </row>
    <row r="15" spans="2:20" ht="63" customHeight="1">
      <c r="B15" s="141" t="s">
        <v>72</v>
      </c>
      <c r="C15" s="141"/>
      <c r="D15" s="141"/>
      <c r="E15" s="141"/>
      <c r="F15" s="141"/>
      <c r="G15" s="141"/>
      <c r="H15" s="141"/>
      <c r="I15" s="141"/>
      <c r="J15" s="141"/>
      <c r="K15" s="141"/>
      <c r="L15" s="141"/>
      <c r="O15" s="145" t="s">
        <v>221</v>
      </c>
      <c r="P15" s="145"/>
      <c r="Q15" s="145"/>
      <c r="R15" s="145"/>
      <c r="S15" s="145"/>
      <c r="T15" s="145"/>
    </row>
    <row r="16" spans="2:20" ht="69" customHeight="1">
      <c r="B16" s="141" t="s">
        <v>74</v>
      </c>
      <c r="C16" s="141"/>
      <c r="D16" s="141"/>
      <c r="E16" s="141"/>
      <c r="F16" s="141"/>
      <c r="G16" s="141"/>
      <c r="H16" s="141"/>
      <c r="I16" s="141"/>
      <c r="J16" s="141"/>
      <c r="K16" s="141"/>
      <c r="L16" s="141"/>
      <c r="O16" s="146" t="s">
        <v>222</v>
      </c>
      <c r="P16" s="146"/>
      <c r="Q16" s="146"/>
      <c r="R16" s="146"/>
      <c r="S16" s="146"/>
      <c r="T16" s="146"/>
    </row>
    <row r="17" spans="2:12" ht="55.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O15:T15"/>
    <mergeCell ref="B16:L16"/>
    <mergeCell ref="O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dimension ref="B2:N11"/>
  <sheetViews>
    <sheetView workbookViewId="0">
      <selection activeCell="B6" sqref="B6"/>
    </sheetView>
  </sheetViews>
  <sheetFormatPr defaultRowHeight="15"/>
  <cols>
    <col min="3" max="3" width="48.710937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349</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63" customHeight="1">
      <c r="B8" s="35">
        <v>1</v>
      </c>
      <c r="C8" s="13" t="s">
        <v>38</v>
      </c>
      <c r="F8" s="141"/>
      <c r="G8" s="141"/>
      <c r="H8" s="141"/>
      <c r="I8" s="141"/>
      <c r="J8" s="141"/>
      <c r="K8" s="141"/>
      <c r="L8" s="141"/>
      <c r="M8" s="141"/>
      <c r="N8" s="141"/>
    </row>
    <row r="9" spans="2:14" ht="43.5" customHeight="1">
      <c r="B9" s="35">
        <v>2</v>
      </c>
      <c r="C9" s="13" t="s">
        <v>39</v>
      </c>
    </row>
    <row r="10" spans="2:14" ht="38.25" customHeight="1">
      <c r="B10" s="35">
        <v>3</v>
      </c>
      <c r="C10" s="13" t="s">
        <v>40</v>
      </c>
    </row>
    <row r="11" spans="2:14" ht="107.25" customHeight="1">
      <c r="B11" s="35">
        <v>4</v>
      </c>
      <c r="C11" s="13" t="s">
        <v>41</v>
      </c>
    </row>
  </sheetData>
  <mergeCells count="3">
    <mergeCell ref="B2:C2"/>
    <mergeCell ref="F2:N8"/>
    <mergeCell ref="B5:C5"/>
  </mergeCell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dimension ref="B2:T18"/>
  <sheetViews>
    <sheetView topLeftCell="A6" workbookViewId="0">
      <selection activeCell="C12" sqref="C12:O12"/>
    </sheetView>
  </sheetViews>
  <sheetFormatPr defaultRowHeight="15"/>
  <cols>
    <col min="18" max="18" width="18.5703125" customWidth="1"/>
  </cols>
  <sheetData>
    <row r="2" spans="2:20" ht="25.5">
      <c r="B2" s="168" t="s">
        <v>44</v>
      </c>
      <c r="C2" s="168"/>
      <c r="D2" s="168"/>
      <c r="E2" s="168"/>
      <c r="F2" s="168"/>
      <c r="G2" s="168"/>
      <c r="H2" s="168"/>
      <c r="I2" s="168"/>
      <c r="J2" s="168"/>
      <c r="K2" s="168"/>
      <c r="L2" s="168"/>
      <c r="M2" s="168"/>
      <c r="N2" s="168"/>
      <c r="O2" s="168"/>
    </row>
    <row r="3" spans="2:20" ht="22.5">
      <c r="B3" s="169" t="s">
        <v>349</v>
      </c>
      <c r="C3" s="169"/>
      <c r="D3" s="169"/>
      <c r="E3" s="169"/>
      <c r="F3" s="169"/>
      <c r="G3" s="169"/>
      <c r="H3" s="169"/>
      <c r="I3" s="169"/>
      <c r="J3" s="169"/>
      <c r="K3" s="169"/>
      <c r="L3" s="169"/>
      <c r="M3" s="169"/>
      <c r="N3" s="169"/>
      <c r="O3" s="169"/>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2</v>
      </c>
      <c r="F6" s="19">
        <v>3</v>
      </c>
      <c r="G6" s="19">
        <v>2</v>
      </c>
      <c r="H6" s="19">
        <v>2</v>
      </c>
      <c r="I6" s="19"/>
      <c r="J6" s="19">
        <v>1</v>
      </c>
      <c r="K6" s="19">
        <v>2</v>
      </c>
      <c r="L6" s="19"/>
      <c r="M6" s="19"/>
      <c r="N6" s="19"/>
      <c r="O6" s="19"/>
    </row>
    <row r="7" spans="2:20">
      <c r="B7" s="18" t="s">
        <v>60</v>
      </c>
      <c r="C7" s="19">
        <v>3</v>
      </c>
      <c r="D7" s="19">
        <v>3</v>
      </c>
      <c r="E7" s="19">
        <v>2</v>
      </c>
      <c r="F7" s="19">
        <v>2</v>
      </c>
      <c r="G7" s="19">
        <v>2</v>
      </c>
      <c r="H7" s="19">
        <v>2</v>
      </c>
      <c r="I7" s="19"/>
      <c r="J7" s="19">
        <v>1</v>
      </c>
      <c r="K7" s="19">
        <v>2</v>
      </c>
      <c r="L7" s="19"/>
      <c r="M7" s="19"/>
      <c r="N7" s="19"/>
      <c r="O7" s="19"/>
      <c r="Q7" s="18" t="s">
        <v>61</v>
      </c>
      <c r="R7" s="18" t="s">
        <v>613</v>
      </c>
    </row>
    <row r="8" spans="2:20">
      <c r="B8" s="18" t="s">
        <v>63</v>
      </c>
      <c r="C8" s="19">
        <v>3</v>
      </c>
      <c r="D8" s="19">
        <v>3</v>
      </c>
      <c r="E8" s="19">
        <v>2</v>
      </c>
      <c r="F8" s="19">
        <v>3</v>
      </c>
      <c r="G8" s="19">
        <v>2</v>
      </c>
      <c r="H8" s="19">
        <v>2</v>
      </c>
      <c r="I8" s="19"/>
      <c r="J8" s="19">
        <v>1</v>
      </c>
      <c r="K8" s="19">
        <v>2</v>
      </c>
      <c r="L8" s="19"/>
      <c r="M8" s="19"/>
      <c r="N8" s="19"/>
      <c r="O8" s="19"/>
      <c r="Q8" s="21"/>
      <c r="R8" s="22" t="s">
        <v>64</v>
      </c>
    </row>
    <row r="9" spans="2:20">
      <c r="B9" s="18" t="s">
        <v>65</v>
      </c>
      <c r="C9" s="19">
        <v>3</v>
      </c>
      <c r="D9" s="19">
        <v>3</v>
      </c>
      <c r="E9" s="19">
        <v>2</v>
      </c>
      <c r="F9" s="19">
        <v>3</v>
      </c>
      <c r="G9" s="19">
        <v>2</v>
      </c>
      <c r="H9" s="19">
        <v>2</v>
      </c>
      <c r="I9" s="19"/>
      <c r="J9" s="19">
        <v>1</v>
      </c>
      <c r="K9" s="19">
        <v>2</v>
      </c>
      <c r="L9" s="19"/>
      <c r="M9" s="19"/>
      <c r="N9" s="19"/>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3</v>
      </c>
      <c r="E12" s="24">
        <f t="shared" si="0"/>
        <v>2</v>
      </c>
      <c r="F12" s="24">
        <f t="shared" si="0"/>
        <v>2.75</v>
      </c>
      <c r="G12" s="24">
        <f t="shared" si="0"/>
        <v>2</v>
      </c>
      <c r="H12" s="24">
        <f t="shared" si="0"/>
        <v>2</v>
      </c>
      <c r="I12" s="24" t="str">
        <f t="shared" si="0"/>
        <v/>
      </c>
      <c r="J12" s="24">
        <f t="shared" si="0"/>
        <v>1</v>
      </c>
      <c r="K12" s="24">
        <f t="shared" si="0"/>
        <v>2</v>
      </c>
      <c r="L12" s="24" t="str">
        <f t="shared" si="0"/>
        <v/>
      </c>
      <c r="M12" s="24" t="str">
        <f t="shared" si="0"/>
        <v/>
      </c>
      <c r="N12" s="24" t="str">
        <f t="shared" si="0"/>
        <v/>
      </c>
      <c r="O12" s="24" t="str">
        <f t="shared" si="0"/>
        <v/>
      </c>
    </row>
    <row r="15" spans="2:20" ht="68.25" customHeight="1">
      <c r="B15" s="141" t="s">
        <v>72</v>
      </c>
      <c r="C15" s="141"/>
      <c r="D15" s="141"/>
      <c r="E15" s="141"/>
      <c r="F15" s="141"/>
      <c r="G15" s="141"/>
      <c r="H15" s="141"/>
      <c r="I15" s="141"/>
      <c r="J15" s="141"/>
      <c r="K15" s="141"/>
      <c r="L15" s="141"/>
      <c r="O15" s="145" t="s">
        <v>221</v>
      </c>
      <c r="P15" s="145"/>
      <c r="Q15" s="145"/>
      <c r="R15" s="145"/>
      <c r="S15" s="145"/>
      <c r="T15" s="145"/>
    </row>
    <row r="16" spans="2:20" ht="72" customHeight="1">
      <c r="B16" s="141" t="s">
        <v>74</v>
      </c>
      <c r="C16" s="141"/>
      <c r="D16" s="141"/>
      <c r="E16" s="141"/>
      <c r="F16" s="141"/>
      <c r="G16" s="141"/>
      <c r="H16" s="141"/>
      <c r="I16" s="141"/>
      <c r="J16" s="141"/>
      <c r="K16" s="141"/>
      <c r="L16" s="141"/>
      <c r="O16" s="146" t="s">
        <v>222</v>
      </c>
      <c r="P16" s="146"/>
      <c r="Q16" s="146"/>
      <c r="R16" s="146"/>
      <c r="S16" s="146"/>
      <c r="T16" s="146"/>
    </row>
    <row r="17" spans="2:12" ht="51.7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O15:T15"/>
    <mergeCell ref="B16:L16"/>
    <mergeCell ref="O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dimension ref="B2:N12"/>
  <sheetViews>
    <sheetView workbookViewId="0">
      <selection activeCell="C12" sqref="C12"/>
    </sheetView>
  </sheetViews>
  <sheetFormatPr defaultRowHeight="15"/>
  <cols>
    <col min="3" max="3" width="47"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350</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57" customHeight="1">
      <c r="B8" s="35">
        <v>1</v>
      </c>
      <c r="C8" s="13" t="s">
        <v>351</v>
      </c>
      <c r="F8" s="141"/>
      <c r="G8" s="141"/>
      <c r="H8" s="141"/>
      <c r="I8" s="141"/>
      <c r="J8" s="141"/>
      <c r="K8" s="141"/>
      <c r="L8" s="141"/>
      <c r="M8" s="141"/>
      <c r="N8" s="141"/>
    </row>
    <row r="9" spans="2:14" ht="41.25" customHeight="1">
      <c r="B9" s="35">
        <v>2</v>
      </c>
      <c r="C9" s="13" t="s">
        <v>352</v>
      </c>
    </row>
    <row r="10" spans="2:14" ht="35.25" customHeight="1">
      <c r="B10" s="35">
        <v>3</v>
      </c>
      <c r="C10" s="13" t="s">
        <v>353</v>
      </c>
    </row>
    <row r="11" spans="2:14" ht="48.75" customHeight="1">
      <c r="B11" s="35">
        <v>4</v>
      </c>
      <c r="C11" s="13" t="s">
        <v>354</v>
      </c>
    </row>
    <row r="12" spans="2:14" ht="33">
      <c r="B12" s="35">
        <v>5</v>
      </c>
      <c r="C12" s="13" t="s">
        <v>355</v>
      </c>
    </row>
  </sheetData>
  <mergeCells count="3">
    <mergeCell ref="B2:C2"/>
    <mergeCell ref="F2:N8"/>
    <mergeCell ref="B5:C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B2:T18"/>
  <sheetViews>
    <sheetView topLeftCell="A3" workbookViewId="0">
      <selection activeCell="C12" sqref="C12:O12"/>
    </sheetView>
  </sheetViews>
  <sheetFormatPr defaultRowHeight="15"/>
  <cols>
    <col min="18" max="18" width="18.7109375" customWidth="1"/>
  </cols>
  <sheetData>
    <row r="2" spans="2:20" ht="25.5">
      <c r="B2" s="143" t="s">
        <v>44</v>
      </c>
      <c r="C2" s="143"/>
      <c r="D2" s="143"/>
      <c r="E2" s="143"/>
      <c r="F2" s="143"/>
      <c r="G2" s="143"/>
      <c r="H2" s="143"/>
      <c r="I2" s="143"/>
      <c r="J2" s="143"/>
      <c r="K2" s="143"/>
      <c r="L2" s="143"/>
      <c r="M2" s="143"/>
      <c r="N2" s="143"/>
      <c r="O2" s="143"/>
      <c r="S2" s="14"/>
      <c r="T2" s="14"/>
    </row>
    <row r="3" spans="2:20" ht="20.25">
      <c r="B3" s="148" t="s">
        <v>194</v>
      </c>
      <c r="C3" s="148"/>
      <c r="D3" s="148"/>
      <c r="E3" s="148"/>
      <c r="F3" s="148"/>
      <c r="G3" s="148"/>
      <c r="H3" s="148"/>
      <c r="I3" s="148"/>
      <c r="J3" s="148"/>
      <c r="K3" s="148"/>
      <c r="L3" s="148"/>
      <c r="M3" s="148"/>
      <c r="N3" s="148"/>
      <c r="O3" s="148"/>
      <c r="S3" s="14"/>
      <c r="T3" s="14"/>
    </row>
    <row r="4" spans="2:20" ht="16.5">
      <c r="B4" s="15"/>
      <c r="C4" s="15"/>
      <c r="D4" s="15"/>
      <c r="E4" s="15"/>
      <c r="F4" s="15"/>
      <c r="G4" s="15"/>
      <c r="H4" s="15"/>
      <c r="I4" s="15"/>
      <c r="J4" s="15"/>
      <c r="K4" s="15"/>
      <c r="L4" s="15"/>
      <c r="S4" s="14"/>
      <c r="T4" s="14"/>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14"/>
      <c r="T5" s="14"/>
    </row>
    <row r="6" spans="2:20" ht="16.5">
      <c r="B6" s="18" t="s">
        <v>59</v>
      </c>
      <c r="C6" s="19">
        <v>3</v>
      </c>
      <c r="D6" s="19"/>
      <c r="E6" s="19"/>
      <c r="F6" s="19">
        <v>2</v>
      </c>
      <c r="G6" s="19"/>
      <c r="H6" s="19"/>
      <c r="I6" s="19"/>
      <c r="J6" s="19"/>
      <c r="K6" s="19"/>
      <c r="L6" s="19"/>
      <c r="M6" s="19"/>
      <c r="N6" s="19"/>
      <c r="O6" s="19"/>
      <c r="S6" s="20"/>
    </row>
    <row r="7" spans="2:20">
      <c r="B7" s="18" t="s">
        <v>60</v>
      </c>
      <c r="C7" s="19">
        <v>3</v>
      </c>
      <c r="D7" s="19"/>
      <c r="E7" s="19"/>
      <c r="F7" s="19">
        <v>2</v>
      </c>
      <c r="G7" s="19"/>
      <c r="H7" s="19"/>
      <c r="I7" s="19"/>
      <c r="J7" s="19"/>
      <c r="K7" s="19"/>
      <c r="L7" s="19">
        <v>2</v>
      </c>
      <c r="M7" s="19"/>
      <c r="N7" s="19"/>
      <c r="O7" s="19"/>
      <c r="Q7" s="18" t="s">
        <v>61</v>
      </c>
      <c r="R7" s="18" t="s">
        <v>613</v>
      </c>
    </row>
    <row r="8" spans="2:20">
      <c r="B8" s="18" t="s">
        <v>63</v>
      </c>
      <c r="C8" s="19">
        <v>3</v>
      </c>
      <c r="D8" s="19">
        <v>3</v>
      </c>
      <c r="E8" s="19">
        <v>3</v>
      </c>
      <c r="F8" s="19">
        <v>2</v>
      </c>
      <c r="G8" s="19"/>
      <c r="H8" s="19"/>
      <c r="I8" s="19"/>
      <c r="J8" s="19"/>
      <c r="K8" s="19">
        <v>2</v>
      </c>
      <c r="L8" s="19"/>
      <c r="M8" s="19"/>
      <c r="N8" s="19"/>
      <c r="O8" s="19"/>
      <c r="Q8" s="21"/>
      <c r="R8" s="22" t="s">
        <v>64</v>
      </c>
    </row>
    <row r="9" spans="2:20">
      <c r="B9" s="18" t="s">
        <v>65</v>
      </c>
      <c r="C9" s="19">
        <v>3</v>
      </c>
      <c r="D9" s="19"/>
      <c r="E9" s="19">
        <v>2</v>
      </c>
      <c r="F9" s="19">
        <v>3</v>
      </c>
      <c r="G9" s="19">
        <v>2</v>
      </c>
      <c r="H9" s="19"/>
      <c r="I9" s="19"/>
      <c r="J9" s="19"/>
      <c r="K9" s="19"/>
      <c r="L9" s="19">
        <v>2</v>
      </c>
      <c r="M9" s="19"/>
      <c r="N9" s="19"/>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3</v>
      </c>
      <c r="E12" s="24">
        <f t="shared" si="0"/>
        <v>2.5</v>
      </c>
      <c r="F12" s="24">
        <f t="shared" si="0"/>
        <v>2.25</v>
      </c>
      <c r="G12" s="24">
        <f t="shared" si="0"/>
        <v>2</v>
      </c>
      <c r="H12" s="24" t="str">
        <f t="shared" si="0"/>
        <v/>
      </c>
      <c r="I12" s="24" t="str">
        <f t="shared" si="0"/>
        <v/>
      </c>
      <c r="J12" s="24" t="str">
        <f t="shared" si="0"/>
        <v/>
      </c>
      <c r="K12" s="24">
        <f t="shared" si="0"/>
        <v>2</v>
      </c>
      <c r="L12" s="24">
        <f t="shared" si="0"/>
        <v>2</v>
      </c>
      <c r="M12" s="24" t="str">
        <f t="shared" si="0"/>
        <v/>
      </c>
      <c r="N12" s="24" t="str">
        <f t="shared" si="0"/>
        <v/>
      </c>
      <c r="O12" s="24" t="str">
        <f t="shared" si="0"/>
        <v/>
      </c>
    </row>
    <row r="15" spans="2:20" ht="54.75" customHeight="1">
      <c r="B15" s="141" t="s">
        <v>72</v>
      </c>
      <c r="C15" s="141"/>
      <c r="D15" s="141"/>
      <c r="E15" s="141"/>
      <c r="F15" s="141"/>
      <c r="G15" s="141"/>
      <c r="H15" s="141"/>
      <c r="I15" s="141"/>
      <c r="J15" s="141"/>
      <c r="K15" s="141"/>
      <c r="L15" s="141"/>
      <c r="P15" s="145" t="s">
        <v>73</v>
      </c>
      <c r="Q15" s="145"/>
      <c r="R15" s="145"/>
      <c r="S15" s="145"/>
      <c r="T15" s="145"/>
    </row>
    <row r="16" spans="2:20" ht="69.75" customHeight="1">
      <c r="B16" s="141" t="s">
        <v>74</v>
      </c>
      <c r="C16" s="141"/>
      <c r="D16" s="141"/>
      <c r="E16" s="141"/>
      <c r="F16" s="141"/>
      <c r="G16" s="141"/>
      <c r="H16" s="141"/>
      <c r="I16" s="141"/>
      <c r="J16" s="141"/>
      <c r="K16" s="141"/>
      <c r="L16" s="141"/>
      <c r="P16" s="146" t="s">
        <v>75</v>
      </c>
      <c r="Q16" s="146"/>
      <c r="R16" s="146"/>
      <c r="S16" s="146"/>
      <c r="T16" s="146"/>
    </row>
    <row r="17" spans="2:12" ht="54"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28515625" customWidth="1"/>
  </cols>
  <sheetData>
    <row r="2" spans="2:20" ht="25.5">
      <c r="B2" s="168" t="s">
        <v>44</v>
      </c>
      <c r="C2" s="168"/>
      <c r="D2" s="168"/>
      <c r="E2" s="168"/>
      <c r="F2" s="168"/>
      <c r="G2" s="168"/>
      <c r="H2" s="168"/>
      <c r="I2" s="168"/>
      <c r="J2" s="168"/>
      <c r="K2" s="168"/>
      <c r="L2" s="168"/>
      <c r="M2" s="168"/>
      <c r="N2" s="168"/>
      <c r="O2" s="168"/>
    </row>
    <row r="3" spans="2:20" ht="22.5">
      <c r="B3" s="169" t="s">
        <v>350</v>
      </c>
      <c r="C3" s="169"/>
      <c r="D3" s="169"/>
      <c r="E3" s="169"/>
      <c r="F3" s="169"/>
      <c r="G3" s="169"/>
      <c r="H3" s="169"/>
      <c r="I3" s="169"/>
      <c r="J3" s="169"/>
      <c r="K3" s="169"/>
      <c r="L3" s="169"/>
      <c r="M3" s="169"/>
      <c r="N3" s="169"/>
      <c r="O3" s="169"/>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2</v>
      </c>
      <c r="E6" s="19">
        <v>3</v>
      </c>
      <c r="F6" s="19">
        <v>1</v>
      </c>
      <c r="G6" s="19">
        <v>2</v>
      </c>
      <c r="H6" s="19"/>
      <c r="I6" s="19"/>
      <c r="J6" s="19">
        <v>2</v>
      </c>
      <c r="K6" s="19">
        <v>2</v>
      </c>
      <c r="L6" s="19">
        <v>2</v>
      </c>
      <c r="M6" s="19"/>
      <c r="N6" s="19"/>
      <c r="O6" s="19"/>
    </row>
    <row r="7" spans="2:20">
      <c r="B7" s="18" t="s">
        <v>60</v>
      </c>
      <c r="C7" s="19">
        <v>3</v>
      </c>
      <c r="D7" s="19">
        <v>2</v>
      </c>
      <c r="E7" s="19">
        <v>3</v>
      </c>
      <c r="F7" s="19">
        <v>3</v>
      </c>
      <c r="G7" s="19">
        <v>3</v>
      </c>
      <c r="H7" s="19">
        <v>2</v>
      </c>
      <c r="I7" s="19"/>
      <c r="J7" s="19">
        <v>2</v>
      </c>
      <c r="K7" s="19">
        <v>2</v>
      </c>
      <c r="L7" s="19">
        <v>2</v>
      </c>
      <c r="M7" s="19"/>
      <c r="N7" s="19"/>
      <c r="O7" s="19"/>
      <c r="Q7" s="18" t="s">
        <v>61</v>
      </c>
      <c r="R7" s="18" t="s">
        <v>613</v>
      </c>
    </row>
    <row r="8" spans="2:20">
      <c r="B8" s="18" t="s">
        <v>63</v>
      </c>
      <c r="C8" s="19">
        <v>3</v>
      </c>
      <c r="D8" s="19">
        <v>2</v>
      </c>
      <c r="E8" s="19">
        <v>3</v>
      </c>
      <c r="F8" s="19">
        <v>3</v>
      </c>
      <c r="G8" s="19">
        <v>3</v>
      </c>
      <c r="H8" s="19">
        <v>2</v>
      </c>
      <c r="I8" s="19"/>
      <c r="J8" s="19">
        <v>2</v>
      </c>
      <c r="K8" s="19">
        <v>2</v>
      </c>
      <c r="L8" s="19">
        <v>3</v>
      </c>
      <c r="M8" s="19"/>
      <c r="N8" s="19"/>
      <c r="O8" s="19"/>
      <c r="Q8" s="21"/>
      <c r="R8" s="22" t="s">
        <v>64</v>
      </c>
    </row>
    <row r="9" spans="2:20">
      <c r="B9" s="18" t="s">
        <v>65</v>
      </c>
      <c r="C9" s="19">
        <v>3</v>
      </c>
      <c r="D9" s="19">
        <v>2</v>
      </c>
      <c r="E9" s="19">
        <v>3</v>
      </c>
      <c r="F9" s="19">
        <v>2</v>
      </c>
      <c r="G9" s="19">
        <v>1</v>
      </c>
      <c r="H9" s="19"/>
      <c r="I9" s="19"/>
      <c r="J9" s="19"/>
      <c r="K9" s="19"/>
      <c r="L9" s="19"/>
      <c r="M9" s="19"/>
      <c r="N9" s="19"/>
      <c r="O9" s="19"/>
      <c r="Q9" s="21">
        <v>1</v>
      </c>
      <c r="R9" s="22" t="s">
        <v>66</v>
      </c>
    </row>
    <row r="10" spans="2:20">
      <c r="B10" s="18" t="s">
        <v>67</v>
      </c>
      <c r="C10" s="19">
        <v>3</v>
      </c>
      <c r="D10" s="19">
        <v>2</v>
      </c>
      <c r="E10" s="19">
        <v>3</v>
      </c>
      <c r="F10" s="19">
        <v>1</v>
      </c>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2</v>
      </c>
      <c r="E12" s="24">
        <f t="shared" si="0"/>
        <v>3</v>
      </c>
      <c r="F12" s="24">
        <f t="shared" si="0"/>
        <v>2</v>
      </c>
      <c r="G12" s="24">
        <f t="shared" si="0"/>
        <v>2.25</v>
      </c>
      <c r="H12" s="24">
        <f t="shared" si="0"/>
        <v>2</v>
      </c>
      <c r="I12" s="24" t="str">
        <f t="shared" si="0"/>
        <v/>
      </c>
      <c r="J12" s="24">
        <f t="shared" si="0"/>
        <v>2</v>
      </c>
      <c r="K12" s="24">
        <f t="shared" si="0"/>
        <v>2</v>
      </c>
      <c r="L12" s="24">
        <f t="shared" si="0"/>
        <v>2.3333333333333335</v>
      </c>
      <c r="M12" s="24" t="str">
        <f t="shared" si="0"/>
        <v/>
      </c>
      <c r="N12" s="24" t="str">
        <f t="shared" si="0"/>
        <v/>
      </c>
      <c r="O12" s="24" t="str">
        <f t="shared" si="0"/>
        <v/>
      </c>
    </row>
    <row r="15" spans="2:20" ht="57.75" customHeight="1">
      <c r="B15" s="141" t="s">
        <v>72</v>
      </c>
      <c r="C15" s="141"/>
      <c r="D15" s="141"/>
      <c r="E15" s="141"/>
      <c r="F15" s="141"/>
      <c r="G15" s="141"/>
      <c r="H15" s="141"/>
      <c r="I15" s="141"/>
      <c r="J15" s="141"/>
      <c r="K15" s="141"/>
      <c r="L15" s="141"/>
      <c r="O15" s="145" t="s">
        <v>221</v>
      </c>
      <c r="P15" s="145"/>
      <c r="Q15" s="145"/>
      <c r="R15" s="145"/>
      <c r="S15" s="145"/>
      <c r="T15" s="145"/>
    </row>
    <row r="16" spans="2:20" ht="68.25" customHeight="1">
      <c r="B16" s="141" t="s">
        <v>74</v>
      </c>
      <c r="C16" s="141"/>
      <c r="D16" s="141"/>
      <c r="E16" s="141"/>
      <c r="F16" s="141"/>
      <c r="G16" s="141"/>
      <c r="H16" s="141"/>
      <c r="I16" s="141"/>
      <c r="J16" s="141"/>
      <c r="K16" s="141"/>
      <c r="L16" s="141"/>
      <c r="O16" s="146" t="s">
        <v>222</v>
      </c>
      <c r="P16" s="146"/>
      <c r="Q16" s="146"/>
      <c r="R16" s="146"/>
      <c r="S16" s="146"/>
      <c r="T16" s="146"/>
    </row>
    <row r="17" spans="2:12" ht="57"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O15:T15"/>
    <mergeCell ref="B16:L16"/>
    <mergeCell ref="O16:T16"/>
  </mergeCells>
  <dataValidations count="2">
    <dataValidation type="list" allowBlank="1" showInputMessage="1" showErrorMessage="1" sqref="P6:P11">
      <formula1>$R$8:$R$11</formula1>
    </dataValidation>
    <dataValidation type="list" allowBlank="1" showInputMessage="1" showErrorMessage="1" sqref="C6:O11">
      <formula1>$Q$8:$Q$11</formula1>
    </dataValidation>
  </dataValidation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dimension ref="B2:N11"/>
  <sheetViews>
    <sheetView workbookViewId="0">
      <selection activeCell="C11" sqref="C11"/>
    </sheetView>
  </sheetViews>
  <sheetFormatPr defaultRowHeight="15"/>
  <cols>
    <col min="3" max="3" width="57.57031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356</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47.25" customHeight="1">
      <c r="B8" s="35">
        <v>1</v>
      </c>
      <c r="C8" s="13" t="s">
        <v>38</v>
      </c>
      <c r="F8" s="141"/>
      <c r="G8" s="141"/>
      <c r="H8" s="141"/>
      <c r="I8" s="141"/>
      <c r="J8" s="141"/>
      <c r="K8" s="141"/>
      <c r="L8" s="141"/>
      <c r="M8" s="141"/>
      <c r="N8" s="141"/>
    </row>
    <row r="9" spans="2:14" ht="36.75" customHeight="1">
      <c r="B9" s="35">
        <v>2</v>
      </c>
      <c r="C9" s="13" t="s">
        <v>39</v>
      </c>
    </row>
    <row r="10" spans="2:14" ht="34.5" customHeight="1">
      <c r="B10" s="35">
        <v>3</v>
      </c>
      <c r="C10" s="13" t="s">
        <v>40</v>
      </c>
    </row>
    <row r="11" spans="2:14" ht="95.25" customHeight="1">
      <c r="B11" s="35">
        <v>4</v>
      </c>
      <c r="C11" s="13" t="s">
        <v>41</v>
      </c>
    </row>
  </sheetData>
  <mergeCells count="3">
    <mergeCell ref="B2:C2"/>
    <mergeCell ref="F2:N8"/>
    <mergeCell ref="B5:C5"/>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dimension ref="B2:T18"/>
  <sheetViews>
    <sheetView topLeftCell="A10" workbookViewId="0">
      <selection activeCell="C12" sqref="C12:O12"/>
    </sheetView>
  </sheetViews>
  <sheetFormatPr defaultRowHeight="15"/>
  <cols>
    <col min="18" max="18" width="18.140625" customWidth="1"/>
  </cols>
  <sheetData>
    <row r="2" spans="2:20" ht="25.5">
      <c r="B2" s="168" t="s">
        <v>44</v>
      </c>
      <c r="C2" s="168"/>
      <c r="D2" s="168"/>
      <c r="E2" s="168"/>
      <c r="F2" s="168"/>
      <c r="G2" s="168"/>
      <c r="H2" s="168"/>
      <c r="I2" s="168"/>
      <c r="J2" s="168"/>
      <c r="K2" s="168"/>
      <c r="L2" s="168"/>
      <c r="M2" s="168"/>
      <c r="N2" s="168"/>
      <c r="O2" s="168"/>
    </row>
    <row r="3" spans="2:20" ht="22.5">
      <c r="B3" s="169" t="s">
        <v>356</v>
      </c>
      <c r="C3" s="169"/>
      <c r="D3" s="169"/>
      <c r="E3" s="169"/>
      <c r="F3" s="169"/>
      <c r="G3" s="169"/>
      <c r="H3" s="169"/>
      <c r="I3" s="169"/>
      <c r="J3" s="169"/>
      <c r="K3" s="169"/>
      <c r="L3" s="169"/>
      <c r="M3" s="169"/>
      <c r="N3" s="169"/>
      <c r="O3" s="169"/>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3</v>
      </c>
      <c r="F6" s="19">
        <v>3</v>
      </c>
      <c r="G6" s="19"/>
      <c r="H6" s="19">
        <v>2</v>
      </c>
      <c r="I6" s="19"/>
      <c r="J6" s="19">
        <v>2</v>
      </c>
      <c r="K6" s="19">
        <v>3</v>
      </c>
      <c r="L6" s="19">
        <v>2</v>
      </c>
      <c r="M6" s="19"/>
      <c r="N6" s="19"/>
      <c r="O6" s="19"/>
    </row>
    <row r="7" spans="2:20">
      <c r="B7" s="18" t="s">
        <v>60</v>
      </c>
      <c r="C7" s="19">
        <v>3</v>
      </c>
      <c r="D7" s="19">
        <v>3</v>
      </c>
      <c r="E7" s="19">
        <v>3</v>
      </c>
      <c r="F7" s="19">
        <v>3</v>
      </c>
      <c r="G7" s="19"/>
      <c r="H7" s="19">
        <v>2</v>
      </c>
      <c r="I7" s="19"/>
      <c r="J7" s="19">
        <v>2</v>
      </c>
      <c r="K7" s="19">
        <v>3</v>
      </c>
      <c r="L7" s="19">
        <v>3</v>
      </c>
      <c r="M7" s="19"/>
      <c r="N7" s="19"/>
      <c r="O7" s="19"/>
      <c r="Q7" s="18" t="s">
        <v>61</v>
      </c>
      <c r="R7" s="18" t="s">
        <v>613</v>
      </c>
    </row>
    <row r="8" spans="2:20">
      <c r="B8" s="18" t="s">
        <v>63</v>
      </c>
      <c r="C8" s="19">
        <v>3</v>
      </c>
      <c r="D8" s="19">
        <v>2</v>
      </c>
      <c r="E8" s="19">
        <v>3</v>
      </c>
      <c r="F8" s="19">
        <v>3</v>
      </c>
      <c r="G8" s="19"/>
      <c r="H8" s="19">
        <v>2</v>
      </c>
      <c r="I8" s="19"/>
      <c r="J8" s="19">
        <v>2</v>
      </c>
      <c r="K8" s="19">
        <v>3</v>
      </c>
      <c r="L8" s="19">
        <v>3</v>
      </c>
      <c r="M8" s="19"/>
      <c r="N8" s="19"/>
      <c r="O8" s="19"/>
      <c r="Q8" s="21"/>
      <c r="R8" s="22" t="s">
        <v>64</v>
      </c>
    </row>
    <row r="9" spans="2:20">
      <c r="B9" s="18" t="s">
        <v>65</v>
      </c>
      <c r="C9" s="19">
        <v>3</v>
      </c>
      <c r="D9" s="19">
        <v>2</v>
      </c>
      <c r="E9" s="19">
        <v>3</v>
      </c>
      <c r="F9" s="19">
        <v>3</v>
      </c>
      <c r="G9" s="19"/>
      <c r="H9" s="19">
        <v>2</v>
      </c>
      <c r="I9" s="19"/>
      <c r="J9" s="19">
        <v>3</v>
      </c>
      <c r="K9" s="19">
        <v>3</v>
      </c>
      <c r="L9" s="19">
        <v>2</v>
      </c>
      <c r="M9" s="19"/>
      <c r="N9" s="19"/>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2.5</v>
      </c>
      <c r="E12" s="24">
        <f t="shared" si="0"/>
        <v>3</v>
      </c>
      <c r="F12" s="24">
        <f t="shared" si="0"/>
        <v>3</v>
      </c>
      <c r="G12" s="24" t="str">
        <f t="shared" si="0"/>
        <v/>
      </c>
      <c r="H12" s="24">
        <f t="shared" si="0"/>
        <v>2</v>
      </c>
      <c r="I12" s="24" t="str">
        <f t="shared" si="0"/>
        <v/>
      </c>
      <c r="J12" s="24">
        <f t="shared" si="0"/>
        <v>2.25</v>
      </c>
      <c r="K12" s="24">
        <f t="shared" si="0"/>
        <v>3</v>
      </c>
      <c r="L12" s="24">
        <f t="shared" si="0"/>
        <v>2.5</v>
      </c>
      <c r="M12" s="24" t="str">
        <f t="shared" si="0"/>
        <v/>
      </c>
      <c r="N12" s="24" t="str">
        <f t="shared" si="0"/>
        <v/>
      </c>
      <c r="O12" s="24" t="str">
        <f t="shared" si="0"/>
        <v/>
      </c>
    </row>
    <row r="15" spans="2:20" ht="51.75" customHeight="1">
      <c r="B15" s="141" t="s">
        <v>72</v>
      </c>
      <c r="C15" s="141"/>
      <c r="D15" s="141"/>
      <c r="E15" s="141"/>
      <c r="F15" s="141"/>
      <c r="G15" s="141"/>
      <c r="H15" s="141"/>
      <c r="I15" s="141"/>
      <c r="J15" s="141"/>
      <c r="K15" s="141"/>
      <c r="L15" s="141"/>
      <c r="O15" s="145" t="s">
        <v>221</v>
      </c>
      <c r="P15" s="145"/>
      <c r="Q15" s="145"/>
      <c r="R15" s="145"/>
      <c r="S15" s="145"/>
      <c r="T15" s="145"/>
    </row>
    <row r="16" spans="2:20" ht="53.25" customHeight="1">
      <c r="B16" s="141" t="s">
        <v>74</v>
      </c>
      <c r="C16" s="141"/>
      <c r="D16" s="141"/>
      <c r="E16" s="141"/>
      <c r="F16" s="141"/>
      <c r="G16" s="141"/>
      <c r="H16" s="141"/>
      <c r="I16" s="141"/>
      <c r="J16" s="141"/>
      <c r="K16" s="141"/>
      <c r="L16" s="141"/>
      <c r="O16" s="146" t="s">
        <v>222</v>
      </c>
      <c r="P16" s="146"/>
      <c r="Q16" s="146"/>
      <c r="R16" s="146"/>
      <c r="S16" s="146"/>
      <c r="T16" s="146"/>
    </row>
    <row r="17" spans="2:12" ht="15.75">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O15:T15"/>
    <mergeCell ref="B16:L16"/>
    <mergeCell ref="O16:T16"/>
  </mergeCells>
  <dataValidations count="2">
    <dataValidation type="list" allowBlank="1" showInputMessage="1" showErrorMessage="1" sqref="P6:P11">
      <formula1>$R$8:$R$11</formula1>
    </dataValidation>
    <dataValidation type="list" allowBlank="1" showInputMessage="1" showErrorMessage="1" sqref="C6:O11">
      <formula1>$Q$8:$Q$11</formula1>
    </dataValidation>
  </dataValidation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dimension ref="B2:M14"/>
  <sheetViews>
    <sheetView topLeftCell="A4" workbookViewId="0">
      <selection activeCell="E12" sqref="E12"/>
    </sheetView>
  </sheetViews>
  <sheetFormatPr defaultRowHeight="15"/>
  <cols>
    <col min="3" max="3" width="52.28515625" customWidth="1"/>
  </cols>
  <sheetData>
    <row r="2" spans="2:13" ht="25.5">
      <c r="B2" s="139" t="s">
        <v>35</v>
      </c>
      <c r="C2" s="139"/>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18">
      <c r="B5" s="140" t="s">
        <v>357</v>
      </c>
      <c r="C5" s="140"/>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42" customHeight="1">
      <c r="B9" s="35">
        <v>1</v>
      </c>
      <c r="C9" s="29" t="s">
        <v>358</v>
      </c>
    </row>
    <row r="10" spans="2:13" ht="40.5" customHeight="1">
      <c r="B10" s="35">
        <v>2</v>
      </c>
      <c r="C10" s="29" t="s">
        <v>359</v>
      </c>
    </row>
    <row r="11" spans="2:13" ht="58.5" customHeight="1">
      <c r="B11" s="35">
        <v>3</v>
      </c>
      <c r="C11" s="29" t="s">
        <v>360</v>
      </c>
    </row>
    <row r="12" spans="2:13" ht="49.5">
      <c r="B12" s="35">
        <v>4</v>
      </c>
      <c r="C12" s="28" t="s">
        <v>361</v>
      </c>
    </row>
    <row r="13" spans="2:13" ht="49.5">
      <c r="B13" s="35">
        <v>5</v>
      </c>
      <c r="C13" s="29" t="s">
        <v>362</v>
      </c>
    </row>
    <row r="14" spans="2:13" ht="33">
      <c r="B14" s="35">
        <v>6</v>
      </c>
      <c r="C14" s="29" t="s">
        <v>363</v>
      </c>
    </row>
  </sheetData>
  <mergeCells count="3">
    <mergeCell ref="B2:C2"/>
    <mergeCell ref="E2:M8"/>
    <mergeCell ref="B5:C5"/>
  </mergeCell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dimension ref="B2:T18"/>
  <sheetViews>
    <sheetView topLeftCell="A9" workbookViewId="0">
      <selection activeCell="C12" sqref="C12:O12"/>
    </sheetView>
  </sheetViews>
  <sheetFormatPr defaultRowHeight="15"/>
  <cols>
    <col min="18" max="18" width="18.5703125" customWidth="1"/>
  </cols>
  <sheetData>
    <row r="2" spans="2:20" ht="25.5">
      <c r="B2" s="168" t="s">
        <v>44</v>
      </c>
      <c r="C2" s="168"/>
      <c r="D2" s="168"/>
      <c r="E2" s="168"/>
      <c r="F2" s="168"/>
      <c r="G2" s="168"/>
      <c r="H2" s="168"/>
      <c r="I2" s="168"/>
      <c r="J2" s="168"/>
      <c r="K2" s="168"/>
      <c r="L2" s="168"/>
      <c r="M2" s="168"/>
      <c r="N2" s="168"/>
      <c r="O2" s="168"/>
    </row>
    <row r="3" spans="2:20" ht="22.5">
      <c r="B3" s="169" t="s">
        <v>364</v>
      </c>
      <c r="C3" s="169"/>
      <c r="D3" s="169"/>
      <c r="E3" s="169"/>
      <c r="F3" s="169"/>
      <c r="G3" s="169"/>
      <c r="H3" s="169"/>
      <c r="I3" s="169"/>
      <c r="J3" s="169"/>
      <c r="K3" s="169"/>
      <c r="L3" s="169"/>
      <c r="M3" s="169"/>
      <c r="N3" s="169"/>
      <c r="O3" s="169"/>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3</v>
      </c>
      <c r="F6" s="19"/>
      <c r="G6" s="19">
        <v>3</v>
      </c>
      <c r="H6" s="19"/>
      <c r="I6" s="19"/>
      <c r="J6" s="19"/>
      <c r="K6" s="19"/>
      <c r="L6" s="19"/>
      <c r="M6" s="19">
        <v>3</v>
      </c>
      <c r="N6" s="19"/>
      <c r="O6" s="19"/>
    </row>
    <row r="7" spans="2:20">
      <c r="B7" s="18" t="s">
        <v>60</v>
      </c>
      <c r="C7" s="19">
        <v>3</v>
      </c>
      <c r="D7" s="19">
        <v>3</v>
      </c>
      <c r="E7" s="19">
        <v>1</v>
      </c>
      <c r="F7" s="19"/>
      <c r="G7" s="19">
        <v>2</v>
      </c>
      <c r="H7" s="19"/>
      <c r="I7" s="19"/>
      <c r="J7" s="19"/>
      <c r="K7" s="19"/>
      <c r="L7" s="19"/>
      <c r="M7" s="19">
        <v>3</v>
      </c>
      <c r="N7" s="19"/>
      <c r="O7" s="19"/>
      <c r="Q7" s="18" t="s">
        <v>61</v>
      </c>
      <c r="R7" s="18" t="s">
        <v>613</v>
      </c>
    </row>
    <row r="8" spans="2:20">
      <c r="B8" s="18" t="s">
        <v>63</v>
      </c>
      <c r="C8" s="19">
        <v>3</v>
      </c>
      <c r="D8" s="19">
        <v>3</v>
      </c>
      <c r="E8" s="19">
        <v>1</v>
      </c>
      <c r="F8" s="19"/>
      <c r="G8" s="19">
        <v>1</v>
      </c>
      <c r="H8" s="19"/>
      <c r="I8" s="19"/>
      <c r="J8" s="19"/>
      <c r="K8" s="19"/>
      <c r="L8" s="19"/>
      <c r="M8" s="19">
        <v>3</v>
      </c>
      <c r="N8" s="19"/>
      <c r="O8" s="19"/>
      <c r="Q8" s="21"/>
      <c r="R8" s="22" t="s">
        <v>64</v>
      </c>
    </row>
    <row r="9" spans="2:20">
      <c r="B9" s="18" t="s">
        <v>65</v>
      </c>
      <c r="C9" s="19">
        <v>3</v>
      </c>
      <c r="D9" s="19">
        <v>3</v>
      </c>
      <c r="E9" s="19">
        <v>1</v>
      </c>
      <c r="F9" s="19"/>
      <c r="G9" s="19">
        <v>1</v>
      </c>
      <c r="H9" s="19"/>
      <c r="I9" s="19"/>
      <c r="J9" s="19"/>
      <c r="K9" s="19"/>
      <c r="L9" s="19"/>
      <c r="M9" s="19">
        <v>3</v>
      </c>
      <c r="N9" s="19"/>
      <c r="O9" s="19"/>
      <c r="Q9" s="21">
        <v>1</v>
      </c>
      <c r="R9" s="22" t="s">
        <v>66</v>
      </c>
    </row>
    <row r="10" spans="2:20">
      <c r="B10" s="18" t="s">
        <v>67</v>
      </c>
      <c r="C10" s="19">
        <v>3</v>
      </c>
      <c r="D10" s="19">
        <v>3</v>
      </c>
      <c r="E10" s="19">
        <v>1</v>
      </c>
      <c r="F10" s="19"/>
      <c r="G10" s="19">
        <v>1</v>
      </c>
      <c r="H10" s="19"/>
      <c r="I10" s="19"/>
      <c r="J10" s="19"/>
      <c r="K10" s="19"/>
      <c r="L10" s="19"/>
      <c r="M10" s="19">
        <v>3</v>
      </c>
      <c r="N10" s="19"/>
      <c r="O10" s="19"/>
      <c r="Q10" s="21">
        <v>2</v>
      </c>
      <c r="R10" s="22" t="s">
        <v>68</v>
      </c>
    </row>
    <row r="11" spans="2:20">
      <c r="B11" s="18" t="s">
        <v>69</v>
      </c>
      <c r="C11" s="19">
        <v>3</v>
      </c>
      <c r="D11" s="19">
        <v>3</v>
      </c>
      <c r="E11" s="19">
        <v>1</v>
      </c>
      <c r="F11" s="19"/>
      <c r="G11" s="19">
        <v>1</v>
      </c>
      <c r="H11" s="19"/>
      <c r="I11" s="19"/>
      <c r="J11" s="19"/>
      <c r="K11" s="19"/>
      <c r="L11" s="19"/>
      <c r="M11" s="19">
        <v>3</v>
      </c>
      <c r="N11" s="19"/>
      <c r="O11" s="19"/>
      <c r="Q11" s="21">
        <v>3</v>
      </c>
      <c r="R11" s="22" t="s">
        <v>70</v>
      </c>
    </row>
    <row r="12" spans="2:20" ht="15.75">
      <c r="B12" s="23" t="s">
        <v>71</v>
      </c>
      <c r="C12" s="24">
        <f>IFERROR(AVERAGEIF(C6:C11,"&lt;&gt;0"),"")</f>
        <v>3</v>
      </c>
      <c r="D12" s="24">
        <f t="shared" ref="D12:O12" si="0">IFERROR(AVERAGEIF(D6:D11,"&lt;&gt;0"),"")</f>
        <v>3</v>
      </c>
      <c r="E12" s="24">
        <f t="shared" si="0"/>
        <v>1.3333333333333333</v>
      </c>
      <c r="F12" s="24" t="str">
        <f t="shared" si="0"/>
        <v/>
      </c>
      <c r="G12" s="24">
        <f t="shared" si="0"/>
        <v>1.5</v>
      </c>
      <c r="H12" s="24" t="str">
        <f t="shared" si="0"/>
        <v/>
      </c>
      <c r="I12" s="24" t="str">
        <f t="shared" si="0"/>
        <v/>
      </c>
      <c r="J12" s="24" t="str">
        <f t="shared" si="0"/>
        <v/>
      </c>
      <c r="K12" s="24" t="str">
        <f t="shared" si="0"/>
        <v/>
      </c>
      <c r="L12" s="24" t="str">
        <f t="shared" si="0"/>
        <v/>
      </c>
      <c r="M12" s="24">
        <f t="shared" si="0"/>
        <v>3</v>
      </c>
      <c r="N12" s="24" t="str">
        <f t="shared" si="0"/>
        <v/>
      </c>
      <c r="O12" s="24" t="str">
        <f t="shared" si="0"/>
        <v/>
      </c>
    </row>
    <row r="15" spans="2:20" ht="65.25" customHeight="1">
      <c r="B15" s="141" t="s">
        <v>72</v>
      </c>
      <c r="C15" s="141"/>
      <c r="D15" s="141"/>
      <c r="E15" s="141"/>
      <c r="F15" s="141"/>
      <c r="G15" s="141"/>
      <c r="H15" s="141"/>
      <c r="I15" s="141"/>
      <c r="J15" s="141"/>
      <c r="K15" s="141"/>
      <c r="L15" s="141"/>
      <c r="O15" s="145" t="s">
        <v>221</v>
      </c>
      <c r="P15" s="145"/>
      <c r="Q15" s="145"/>
      <c r="R15" s="145"/>
      <c r="S15" s="145"/>
      <c r="T15" s="145"/>
    </row>
    <row r="16" spans="2:20" ht="69" customHeight="1">
      <c r="B16" s="141" t="s">
        <v>74</v>
      </c>
      <c r="C16" s="141"/>
      <c r="D16" s="141"/>
      <c r="E16" s="141"/>
      <c r="F16" s="141"/>
      <c r="G16" s="141"/>
      <c r="H16" s="141"/>
      <c r="I16" s="141"/>
      <c r="J16" s="141"/>
      <c r="K16" s="141"/>
      <c r="L16" s="141"/>
      <c r="O16" s="146" t="s">
        <v>222</v>
      </c>
      <c r="P16" s="146"/>
      <c r="Q16" s="146"/>
      <c r="R16" s="146"/>
      <c r="S16" s="146"/>
      <c r="T16" s="146"/>
    </row>
    <row r="17" spans="2:12" ht="62.2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O15:T15"/>
    <mergeCell ref="B16:L16"/>
    <mergeCell ref="O16:T16"/>
  </mergeCells>
  <dataValidations count="2">
    <dataValidation type="list" allowBlank="1" showInputMessage="1" showErrorMessage="1" sqref="P6:P11">
      <formula1>$R$8:$R$11</formula1>
    </dataValidation>
    <dataValidation type="list" allowBlank="1" showInputMessage="1" showErrorMessage="1" sqref="C6:O11">
      <formula1>$Q$8:$Q$11</formula1>
    </dataValidation>
  </dataValidation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dimension ref="B2:M12"/>
  <sheetViews>
    <sheetView workbookViewId="0">
      <selection activeCell="E14" sqref="E14"/>
    </sheetView>
  </sheetViews>
  <sheetFormatPr defaultRowHeight="15"/>
  <cols>
    <col min="3" max="3" width="43.85546875" customWidth="1"/>
  </cols>
  <sheetData>
    <row r="2" spans="2:13" ht="25.5">
      <c r="B2" s="139" t="s">
        <v>35</v>
      </c>
      <c r="C2" s="139"/>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39.75" customHeight="1">
      <c r="B5" s="149" t="s">
        <v>365</v>
      </c>
      <c r="C5" s="149"/>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33">
      <c r="B9" s="35">
        <v>1</v>
      </c>
      <c r="C9" s="29" t="s">
        <v>366</v>
      </c>
    </row>
    <row r="10" spans="2:13" ht="66">
      <c r="B10" s="35">
        <v>2</v>
      </c>
      <c r="C10" s="29" t="s">
        <v>367</v>
      </c>
    </row>
    <row r="11" spans="2:13" ht="33">
      <c r="B11" s="35">
        <v>3</v>
      </c>
      <c r="C11" s="29" t="s">
        <v>368</v>
      </c>
    </row>
    <row r="12" spans="2:13" ht="66">
      <c r="B12" s="35">
        <v>4</v>
      </c>
      <c r="C12" s="29" t="s">
        <v>369</v>
      </c>
    </row>
  </sheetData>
  <mergeCells count="3">
    <mergeCell ref="B2:C2"/>
    <mergeCell ref="E2:M8"/>
    <mergeCell ref="B5:C5"/>
  </mergeCells>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28515625" customWidth="1"/>
  </cols>
  <sheetData>
    <row r="2" spans="2:20" ht="25.5">
      <c r="B2" s="168" t="s">
        <v>44</v>
      </c>
      <c r="C2" s="168"/>
      <c r="D2" s="168"/>
      <c r="E2" s="168"/>
      <c r="F2" s="168"/>
      <c r="G2" s="168"/>
      <c r="H2" s="168"/>
      <c r="I2" s="168"/>
      <c r="J2" s="168"/>
      <c r="K2" s="168"/>
      <c r="L2" s="168"/>
      <c r="M2" s="168"/>
      <c r="N2" s="168"/>
      <c r="O2" s="168"/>
    </row>
    <row r="3" spans="2:20" ht="22.5">
      <c r="B3" s="169" t="s">
        <v>365</v>
      </c>
      <c r="C3" s="169"/>
      <c r="D3" s="169"/>
      <c r="E3" s="169"/>
      <c r="F3" s="169"/>
      <c r="G3" s="169"/>
      <c r="H3" s="169"/>
      <c r="I3" s="169"/>
      <c r="J3" s="169"/>
      <c r="K3" s="169"/>
      <c r="L3" s="169"/>
      <c r="M3" s="169"/>
      <c r="N3" s="169"/>
      <c r="O3" s="169"/>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2</v>
      </c>
      <c r="F6" s="19">
        <v>1</v>
      </c>
      <c r="G6" s="19"/>
      <c r="H6" s="19"/>
      <c r="I6" s="19"/>
      <c r="J6" s="19"/>
      <c r="K6" s="19"/>
      <c r="L6" s="19"/>
      <c r="M6" s="19"/>
      <c r="N6" s="19">
        <v>2</v>
      </c>
      <c r="O6" s="19"/>
    </row>
    <row r="7" spans="2:20">
      <c r="B7" s="18" t="s">
        <v>60</v>
      </c>
      <c r="C7" s="19">
        <v>3</v>
      </c>
      <c r="D7" s="19">
        <v>3</v>
      </c>
      <c r="E7" s="19">
        <v>2</v>
      </c>
      <c r="F7" s="19">
        <v>1</v>
      </c>
      <c r="G7" s="19"/>
      <c r="H7" s="19"/>
      <c r="I7" s="19"/>
      <c r="J7" s="19"/>
      <c r="K7" s="19"/>
      <c r="L7" s="19"/>
      <c r="M7" s="19"/>
      <c r="N7" s="19">
        <v>2</v>
      </c>
      <c r="O7" s="19"/>
      <c r="Q7" s="18" t="s">
        <v>61</v>
      </c>
      <c r="R7" s="18" t="s">
        <v>613</v>
      </c>
    </row>
    <row r="8" spans="2:20">
      <c r="B8" s="18" t="s">
        <v>63</v>
      </c>
      <c r="C8" s="19">
        <v>3</v>
      </c>
      <c r="D8" s="19">
        <v>3</v>
      </c>
      <c r="E8" s="19">
        <v>2</v>
      </c>
      <c r="F8" s="19">
        <v>1</v>
      </c>
      <c r="G8" s="19"/>
      <c r="H8" s="19"/>
      <c r="I8" s="19"/>
      <c r="J8" s="19"/>
      <c r="K8" s="19"/>
      <c r="L8" s="19"/>
      <c r="M8" s="19"/>
      <c r="N8" s="19">
        <v>2</v>
      </c>
      <c r="O8" s="19"/>
      <c r="Q8" s="21"/>
      <c r="R8" s="22" t="s">
        <v>64</v>
      </c>
    </row>
    <row r="9" spans="2:20">
      <c r="B9" s="18" t="s">
        <v>65</v>
      </c>
      <c r="C9" s="19">
        <v>3</v>
      </c>
      <c r="D9" s="19">
        <v>3</v>
      </c>
      <c r="E9" s="19">
        <v>2</v>
      </c>
      <c r="F9" s="19">
        <v>1</v>
      </c>
      <c r="G9" s="19"/>
      <c r="H9" s="19">
        <v>2</v>
      </c>
      <c r="I9" s="19"/>
      <c r="J9" s="19"/>
      <c r="K9" s="19"/>
      <c r="L9" s="19"/>
      <c r="M9" s="19"/>
      <c r="N9" s="19">
        <v>2</v>
      </c>
      <c r="O9" s="19"/>
      <c r="Q9" s="21">
        <v>1</v>
      </c>
      <c r="R9" s="22" t="s">
        <v>66</v>
      </c>
    </row>
    <row r="10" spans="2:20">
      <c r="B10" s="18" t="s">
        <v>67</v>
      </c>
      <c r="C10" s="19"/>
      <c r="D10" s="19"/>
      <c r="E10" s="19"/>
      <c r="F10" s="19"/>
      <c r="G10" s="19"/>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IFERROR(AVERAGEIF(C6:C11,"&lt;&gt;0"),"")</f>
        <v>3</v>
      </c>
      <c r="D12" s="24">
        <f t="shared" ref="D12:O12" si="0">IFERROR(AVERAGEIF(D6:D11,"&lt;&gt;0"),"")</f>
        <v>3</v>
      </c>
      <c r="E12" s="24">
        <f t="shared" si="0"/>
        <v>2</v>
      </c>
      <c r="F12" s="24">
        <f t="shared" si="0"/>
        <v>1</v>
      </c>
      <c r="G12" s="24" t="str">
        <f t="shared" si="0"/>
        <v/>
      </c>
      <c r="H12" s="24">
        <f t="shared" si="0"/>
        <v>2</v>
      </c>
      <c r="I12" s="24" t="str">
        <f t="shared" si="0"/>
        <v/>
      </c>
      <c r="J12" s="24" t="str">
        <f t="shared" si="0"/>
        <v/>
      </c>
      <c r="K12" s="24" t="str">
        <f t="shared" si="0"/>
        <v/>
      </c>
      <c r="L12" s="24" t="str">
        <f t="shared" si="0"/>
        <v/>
      </c>
      <c r="M12" s="24" t="str">
        <f t="shared" si="0"/>
        <v/>
      </c>
      <c r="N12" s="24">
        <f t="shared" si="0"/>
        <v>2</v>
      </c>
      <c r="O12" s="24" t="str">
        <f t="shared" si="0"/>
        <v/>
      </c>
    </row>
    <row r="15" spans="2:20" ht="58.5" customHeight="1">
      <c r="B15" s="141" t="s">
        <v>72</v>
      </c>
      <c r="C15" s="141"/>
      <c r="D15" s="141"/>
      <c r="E15" s="141"/>
      <c r="F15" s="141"/>
      <c r="G15" s="141"/>
      <c r="H15" s="141"/>
      <c r="I15" s="141"/>
      <c r="J15" s="141"/>
      <c r="K15" s="141"/>
      <c r="L15" s="141"/>
      <c r="O15" s="145" t="s">
        <v>221</v>
      </c>
      <c r="P15" s="145"/>
      <c r="Q15" s="145"/>
      <c r="R15" s="145"/>
      <c r="S15" s="145"/>
      <c r="T15" s="145"/>
    </row>
    <row r="16" spans="2:20" ht="64.5" customHeight="1">
      <c r="B16" s="141" t="s">
        <v>74</v>
      </c>
      <c r="C16" s="141"/>
      <c r="D16" s="141"/>
      <c r="E16" s="141"/>
      <c r="F16" s="141"/>
      <c r="G16" s="141"/>
      <c r="H16" s="141"/>
      <c r="I16" s="141"/>
      <c r="J16" s="141"/>
      <c r="K16" s="141"/>
      <c r="L16" s="141"/>
      <c r="O16" s="146" t="s">
        <v>222</v>
      </c>
      <c r="P16" s="146"/>
      <c r="Q16" s="146"/>
      <c r="R16" s="146"/>
      <c r="S16" s="146"/>
      <c r="T16" s="146"/>
    </row>
    <row r="17" spans="2:12" ht="59.2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O15:T15"/>
    <mergeCell ref="B16:L16"/>
    <mergeCell ref="O16:T16"/>
  </mergeCells>
  <dataValidations count="2">
    <dataValidation type="list" allowBlank="1" showInputMessage="1" showErrorMessage="1" sqref="C6:O11">
      <formula1>$Q$8:$Q$11</formula1>
    </dataValidation>
    <dataValidation type="list" allowBlank="1" showInputMessage="1" showErrorMessage="1" sqref="P6:P11">
      <formula1>$R$8:$R$11</formula1>
    </dataValidation>
  </dataValidations>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dimension ref="B2:M13"/>
  <sheetViews>
    <sheetView workbookViewId="0">
      <selection activeCell="C13" sqref="C13"/>
    </sheetView>
  </sheetViews>
  <sheetFormatPr defaultRowHeight="15"/>
  <cols>
    <col min="3" max="3" width="51" customWidth="1"/>
  </cols>
  <sheetData>
    <row r="2" spans="2:13" ht="25.5">
      <c r="B2" s="139" t="s">
        <v>35</v>
      </c>
      <c r="C2" s="139"/>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34.5" customHeight="1">
      <c r="B5" s="149" t="s">
        <v>370</v>
      </c>
      <c r="C5" s="149"/>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33">
      <c r="B9" s="35">
        <v>1</v>
      </c>
      <c r="C9" s="86" t="s">
        <v>371</v>
      </c>
    </row>
    <row r="10" spans="2:13" ht="33">
      <c r="B10" s="35">
        <v>2</v>
      </c>
      <c r="C10" s="86" t="s">
        <v>372</v>
      </c>
    </row>
    <row r="11" spans="2:13" ht="18.75">
      <c r="B11" s="35">
        <v>3</v>
      </c>
      <c r="C11" s="86" t="s">
        <v>373</v>
      </c>
    </row>
    <row r="12" spans="2:13" ht="18.75">
      <c r="B12" s="35">
        <v>4</v>
      </c>
      <c r="C12" s="86" t="s">
        <v>374</v>
      </c>
    </row>
    <row r="13" spans="2:13" ht="33">
      <c r="B13" s="35">
        <v>5</v>
      </c>
      <c r="C13" s="86" t="s">
        <v>375</v>
      </c>
    </row>
  </sheetData>
  <mergeCells count="3">
    <mergeCell ref="B2:C2"/>
    <mergeCell ref="E2:M8"/>
    <mergeCell ref="B5:C5"/>
  </mergeCell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dimension ref="B2:T18"/>
  <sheetViews>
    <sheetView topLeftCell="A4" workbookViewId="0">
      <selection activeCell="C12" sqref="C12:O12"/>
    </sheetView>
  </sheetViews>
  <sheetFormatPr defaultRowHeight="15"/>
  <cols>
    <col min="18" max="18" width="18.140625" customWidth="1"/>
  </cols>
  <sheetData>
    <row r="2" spans="2:20" ht="25.5">
      <c r="B2" s="168" t="s">
        <v>44</v>
      </c>
      <c r="C2" s="168"/>
      <c r="D2" s="168"/>
      <c r="E2" s="168"/>
      <c r="F2" s="168"/>
      <c r="G2" s="168"/>
      <c r="H2" s="168"/>
      <c r="I2" s="168"/>
      <c r="J2" s="168"/>
      <c r="K2" s="168"/>
      <c r="L2" s="168"/>
      <c r="M2" s="168"/>
      <c r="N2" s="168"/>
      <c r="O2" s="168"/>
    </row>
    <row r="3" spans="2:20" ht="22.5">
      <c r="B3" s="169" t="s">
        <v>365</v>
      </c>
      <c r="C3" s="169"/>
      <c r="D3" s="169"/>
      <c r="E3" s="169"/>
      <c r="F3" s="169"/>
      <c r="G3" s="169"/>
      <c r="H3" s="169"/>
      <c r="I3" s="169"/>
      <c r="J3" s="169"/>
      <c r="K3" s="169"/>
      <c r="L3" s="169"/>
      <c r="M3" s="169"/>
      <c r="N3" s="169"/>
      <c r="O3" s="169"/>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1</v>
      </c>
      <c r="F6" s="19">
        <v>1</v>
      </c>
      <c r="G6" s="19"/>
      <c r="H6" s="19"/>
      <c r="I6" s="19"/>
      <c r="J6" s="19">
        <v>2</v>
      </c>
      <c r="K6" s="19"/>
      <c r="L6" s="19"/>
      <c r="M6" s="19"/>
      <c r="N6" s="19">
        <v>3</v>
      </c>
      <c r="O6" s="19"/>
    </row>
    <row r="7" spans="2:20">
      <c r="B7" s="18" t="s">
        <v>60</v>
      </c>
      <c r="C7" s="19">
        <v>3</v>
      </c>
      <c r="D7" s="19">
        <v>3</v>
      </c>
      <c r="E7" s="19">
        <v>1</v>
      </c>
      <c r="F7" s="19">
        <v>1</v>
      </c>
      <c r="G7" s="19"/>
      <c r="H7" s="19"/>
      <c r="I7" s="19"/>
      <c r="J7" s="19">
        <v>2</v>
      </c>
      <c r="K7" s="19"/>
      <c r="L7" s="19"/>
      <c r="M7" s="19"/>
      <c r="N7" s="19">
        <v>3</v>
      </c>
      <c r="O7" s="19"/>
      <c r="Q7" s="18" t="s">
        <v>61</v>
      </c>
      <c r="R7" s="18" t="s">
        <v>613</v>
      </c>
    </row>
    <row r="8" spans="2:20">
      <c r="B8" s="18" t="s">
        <v>63</v>
      </c>
      <c r="C8" s="19">
        <v>3</v>
      </c>
      <c r="D8" s="19">
        <v>3</v>
      </c>
      <c r="E8" s="19">
        <v>1</v>
      </c>
      <c r="F8" s="19">
        <v>1</v>
      </c>
      <c r="G8" s="19"/>
      <c r="H8" s="19"/>
      <c r="I8" s="19"/>
      <c r="J8" s="19">
        <v>2</v>
      </c>
      <c r="K8" s="19"/>
      <c r="L8" s="19"/>
      <c r="M8" s="19"/>
      <c r="N8" s="19">
        <v>3</v>
      </c>
      <c r="O8" s="19"/>
      <c r="Q8" s="21"/>
      <c r="R8" s="22" t="s">
        <v>64</v>
      </c>
    </row>
    <row r="9" spans="2:20">
      <c r="B9" s="18" t="s">
        <v>65</v>
      </c>
      <c r="C9" s="19">
        <v>3</v>
      </c>
      <c r="D9" s="19">
        <v>3</v>
      </c>
      <c r="E9" s="19">
        <v>1</v>
      </c>
      <c r="F9" s="19">
        <v>1</v>
      </c>
      <c r="G9" s="19"/>
      <c r="H9" s="19"/>
      <c r="I9" s="19"/>
      <c r="J9" s="19">
        <v>2</v>
      </c>
      <c r="K9" s="19"/>
      <c r="L9" s="19"/>
      <c r="M9" s="19"/>
      <c r="N9" s="19">
        <v>3</v>
      </c>
      <c r="O9" s="19"/>
      <c r="Q9" s="21">
        <v>1</v>
      </c>
      <c r="R9" s="22" t="s">
        <v>66</v>
      </c>
    </row>
    <row r="10" spans="2:20">
      <c r="B10" s="18" t="s">
        <v>67</v>
      </c>
      <c r="C10" s="19">
        <v>3</v>
      </c>
      <c r="D10" s="19">
        <v>3</v>
      </c>
      <c r="E10" s="19">
        <v>1</v>
      </c>
      <c r="F10" s="19">
        <v>1</v>
      </c>
      <c r="G10" s="19"/>
      <c r="H10" s="19"/>
      <c r="I10" s="19"/>
      <c r="J10" s="19">
        <v>2</v>
      </c>
      <c r="K10" s="19"/>
      <c r="L10" s="19"/>
      <c r="M10" s="19"/>
      <c r="N10" s="19">
        <v>3</v>
      </c>
      <c r="O10" s="19"/>
      <c r="Q10" s="21">
        <v>2</v>
      </c>
      <c r="R10" s="22" t="s">
        <v>68</v>
      </c>
    </row>
    <row r="11" spans="2:20">
      <c r="B11" s="18" t="s">
        <v>69</v>
      </c>
      <c r="C11" s="19">
        <v>3</v>
      </c>
      <c r="D11" s="19">
        <v>3</v>
      </c>
      <c r="E11" s="19">
        <v>1</v>
      </c>
      <c r="F11" s="19">
        <v>1</v>
      </c>
      <c r="G11" s="19"/>
      <c r="H11" s="19"/>
      <c r="I11" s="19"/>
      <c r="J11" s="19">
        <v>2</v>
      </c>
      <c r="K11" s="19"/>
      <c r="L11" s="19"/>
      <c r="M11" s="19"/>
      <c r="N11" s="19">
        <v>3</v>
      </c>
      <c r="O11" s="19"/>
      <c r="Q11" s="21">
        <v>3</v>
      </c>
      <c r="R11" s="22" t="s">
        <v>70</v>
      </c>
    </row>
    <row r="12" spans="2:20" ht="15.75">
      <c r="B12" s="23" t="s">
        <v>71</v>
      </c>
      <c r="C12" s="24">
        <f>IFERROR(AVERAGEIF(C6:C11,"&lt;&gt;0"),"")</f>
        <v>3</v>
      </c>
      <c r="D12" s="24">
        <f t="shared" ref="D12:O12" si="0">IFERROR(AVERAGEIF(D6:D11,"&lt;&gt;0"),"")</f>
        <v>3</v>
      </c>
      <c r="E12" s="24">
        <f t="shared" si="0"/>
        <v>1</v>
      </c>
      <c r="F12" s="24">
        <f t="shared" si="0"/>
        <v>1</v>
      </c>
      <c r="G12" s="24" t="str">
        <f t="shared" si="0"/>
        <v/>
      </c>
      <c r="H12" s="24" t="str">
        <f t="shared" si="0"/>
        <v/>
      </c>
      <c r="I12" s="24" t="str">
        <f t="shared" si="0"/>
        <v/>
      </c>
      <c r="J12" s="24">
        <f t="shared" si="0"/>
        <v>2</v>
      </c>
      <c r="K12" s="24" t="str">
        <f t="shared" si="0"/>
        <v/>
      </c>
      <c r="L12" s="24" t="str">
        <f t="shared" si="0"/>
        <v/>
      </c>
      <c r="M12" s="24" t="str">
        <f t="shared" si="0"/>
        <v/>
      </c>
      <c r="N12" s="24">
        <f t="shared" si="0"/>
        <v>3</v>
      </c>
      <c r="O12" s="24" t="str">
        <f t="shared" si="0"/>
        <v/>
      </c>
    </row>
    <row r="15" spans="2:20" ht="57.75" customHeight="1">
      <c r="B15" s="141" t="s">
        <v>72</v>
      </c>
      <c r="C15" s="141"/>
      <c r="D15" s="141"/>
      <c r="E15" s="141"/>
      <c r="F15" s="141"/>
      <c r="G15" s="141"/>
      <c r="H15" s="141"/>
      <c r="I15" s="141"/>
      <c r="J15" s="141"/>
      <c r="K15" s="141"/>
      <c r="L15" s="141"/>
      <c r="O15" s="145" t="s">
        <v>221</v>
      </c>
      <c r="P15" s="145"/>
      <c r="Q15" s="145"/>
      <c r="R15" s="145"/>
      <c r="S15" s="145"/>
      <c r="T15" s="145"/>
    </row>
    <row r="16" spans="2:20" ht="66.75" customHeight="1">
      <c r="B16" s="141" t="s">
        <v>74</v>
      </c>
      <c r="C16" s="141"/>
      <c r="D16" s="141"/>
      <c r="E16" s="141"/>
      <c r="F16" s="141"/>
      <c r="G16" s="141"/>
      <c r="H16" s="141"/>
      <c r="I16" s="141"/>
      <c r="J16" s="141"/>
      <c r="K16" s="141"/>
      <c r="L16" s="141"/>
      <c r="O16" s="146" t="s">
        <v>222</v>
      </c>
      <c r="P16" s="146"/>
      <c r="Q16" s="146"/>
      <c r="R16" s="146"/>
      <c r="S16" s="146"/>
      <c r="T16" s="146"/>
    </row>
    <row r="17" spans="2:12" ht="48.7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7:L17"/>
    <mergeCell ref="B2:O2"/>
    <mergeCell ref="B3:O3"/>
    <mergeCell ref="B15:L15"/>
    <mergeCell ref="O15:T15"/>
    <mergeCell ref="B16:L16"/>
    <mergeCell ref="O16:T16"/>
  </mergeCells>
  <dataValidations count="2">
    <dataValidation type="list" allowBlank="1" showInputMessage="1" showErrorMessage="1" sqref="P6:P11">
      <formula1>$R$8:$R$11</formula1>
    </dataValidation>
    <dataValidation type="list" allowBlank="1" showInputMessage="1" showErrorMessage="1" sqref="C6:O11">
      <formula1>$Q$8:$Q$11</formula1>
    </dataValidation>
  </dataValidation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dimension ref="B2:M11"/>
  <sheetViews>
    <sheetView workbookViewId="0">
      <selection activeCell="B6" sqref="B6"/>
    </sheetView>
  </sheetViews>
  <sheetFormatPr defaultRowHeight="15"/>
  <cols>
    <col min="3" max="3" width="55.28515625" customWidth="1"/>
  </cols>
  <sheetData>
    <row r="2" spans="2:13" ht="25.5">
      <c r="B2" s="139" t="s">
        <v>35</v>
      </c>
      <c r="C2" s="139"/>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18">
      <c r="B5" s="149" t="s">
        <v>376</v>
      </c>
      <c r="C5" s="149"/>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18.75">
      <c r="B9" s="35">
        <v>1</v>
      </c>
      <c r="C9" s="86"/>
    </row>
    <row r="10" spans="2:13" ht="18.75">
      <c r="B10" s="35">
        <v>2</v>
      </c>
      <c r="C10" s="86"/>
    </row>
    <row r="11" spans="2:13" ht="18.75">
      <c r="B11" s="35">
        <v>3</v>
      </c>
      <c r="C11" s="86"/>
    </row>
  </sheetData>
  <mergeCells count="3">
    <mergeCell ref="B2:C2"/>
    <mergeCell ref="E2:M8"/>
    <mergeCell ref="B5:C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dimension ref="B2:N14"/>
  <sheetViews>
    <sheetView workbookViewId="0">
      <selection activeCell="B2" sqref="B2:N13"/>
    </sheetView>
  </sheetViews>
  <sheetFormatPr defaultRowHeight="15"/>
  <cols>
    <col min="3" max="3" width="56.57031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39" customHeight="1">
      <c r="B5" s="149" t="s">
        <v>192</v>
      </c>
      <c r="C5" s="149"/>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42.75" customHeight="1">
      <c r="B8" s="36">
        <v>1</v>
      </c>
      <c r="C8" s="28" t="s">
        <v>187</v>
      </c>
      <c r="F8" s="141"/>
      <c r="G8" s="141"/>
      <c r="H8" s="141"/>
      <c r="I8" s="141"/>
      <c r="J8" s="141"/>
      <c r="K8" s="141"/>
      <c r="L8" s="141"/>
      <c r="M8" s="141"/>
      <c r="N8" s="141"/>
    </row>
    <row r="9" spans="2:14" ht="51.75" customHeight="1">
      <c r="B9" s="36">
        <v>2</v>
      </c>
      <c r="C9" s="29" t="s">
        <v>188</v>
      </c>
    </row>
    <row r="10" spans="2:14" ht="39.75" customHeight="1">
      <c r="B10" s="36">
        <v>3</v>
      </c>
      <c r="C10" s="29" t="s">
        <v>189</v>
      </c>
    </row>
    <row r="11" spans="2:14" ht="33">
      <c r="B11" s="36">
        <v>4</v>
      </c>
      <c r="C11" s="29" t="s">
        <v>190</v>
      </c>
    </row>
    <row r="12" spans="2:14" ht="34.5" customHeight="1">
      <c r="B12" s="36">
        <v>5</v>
      </c>
      <c r="C12" s="29" t="s">
        <v>191</v>
      </c>
    </row>
    <row r="14" spans="2:14">
      <c r="E14" s="37"/>
    </row>
  </sheetData>
  <mergeCells count="3">
    <mergeCell ref="B2:C2"/>
    <mergeCell ref="F2:N8"/>
    <mergeCell ref="B5:C5"/>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dimension ref="B2:T17"/>
  <sheetViews>
    <sheetView topLeftCell="A4" workbookViewId="0">
      <selection activeCell="C12" sqref="C12:O12"/>
    </sheetView>
  </sheetViews>
  <sheetFormatPr defaultRowHeight="15"/>
  <cols>
    <col min="18" max="18" width="18.28515625" customWidth="1"/>
  </cols>
  <sheetData>
    <row r="2" spans="2:20" ht="25.5">
      <c r="B2" s="170" t="s">
        <v>44</v>
      </c>
      <c r="C2" s="170"/>
      <c r="D2" s="170"/>
      <c r="E2" s="170"/>
      <c r="F2" s="170"/>
      <c r="G2" s="170"/>
      <c r="H2" s="170"/>
      <c r="I2" s="170"/>
      <c r="J2" s="170"/>
      <c r="K2" s="170"/>
      <c r="L2" s="170"/>
      <c r="M2" s="170"/>
      <c r="N2" s="170"/>
      <c r="O2" s="170"/>
    </row>
    <row r="3" spans="2:20" ht="20.25">
      <c r="B3" s="171" t="s">
        <v>377</v>
      </c>
      <c r="C3" s="171"/>
      <c r="D3" s="171"/>
      <c r="E3" s="171"/>
      <c r="F3" s="171"/>
      <c r="G3" s="171"/>
      <c r="H3" s="171"/>
      <c r="I3" s="171"/>
      <c r="J3" s="171"/>
      <c r="K3" s="171"/>
      <c r="L3" s="171"/>
      <c r="M3" s="171"/>
      <c r="N3" s="171"/>
      <c r="O3" s="171"/>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3</v>
      </c>
      <c r="F6" s="19">
        <v>3</v>
      </c>
      <c r="G6" s="19">
        <v>2</v>
      </c>
      <c r="H6" s="19">
        <v>2</v>
      </c>
      <c r="I6" s="19"/>
      <c r="J6" s="19">
        <v>2</v>
      </c>
      <c r="K6" s="19">
        <v>3</v>
      </c>
      <c r="L6" s="19"/>
      <c r="M6" s="19"/>
      <c r="N6" s="19"/>
      <c r="O6" s="19">
        <v>3</v>
      </c>
    </row>
    <row r="7" spans="2:20">
      <c r="B7" s="18" t="s">
        <v>60</v>
      </c>
      <c r="C7" s="19"/>
      <c r="D7" s="19"/>
      <c r="E7" s="19"/>
      <c r="F7" s="19"/>
      <c r="G7" s="19"/>
      <c r="H7" s="19"/>
      <c r="I7" s="19"/>
      <c r="J7" s="19"/>
      <c r="K7" s="19"/>
      <c r="L7" s="19"/>
      <c r="M7" s="19"/>
      <c r="N7" s="19"/>
      <c r="O7" s="19">
        <v>3</v>
      </c>
      <c r="Q7" s="18" t="s">
        <v>61</v>
      </c>
      <c r="R7" s="18" t="s">
        <v>613</v>
      </c>
    </row>
    <row r="8" spans="2:20">
      <c r="B8" s="18" t="s">
        <v>63</v>
      </c>
      <c r="C8" s="19">
        <v>3</v>
      </c>
      <c r="D8" s="19">
        <v>3</v>
      </c>
      <c r="E8" s="19">
        <v>3</v>
      </c>
      <c r="F8" s="19"/>
      <c r="G8" s="19">
        <v>2</v>
      </c>
      <c r="H8" s="19">
        <v>2</v>
      </c>
      <c r="I8" s="19"/>
      <c r="J8" s="19">
        <v>2</v>
      </c>
      <c r="K8" s="19">
        <v>3</v>
      </c>
      <c r="L8" s="19"/>
      <c r="M8" s="19"/>
      <c r="N8" s="19"/>
      <c r="O8" s="19">
        <v>3</v>
      </c>
      <c r="Q8" s="21"/>
      <c r="R8" s="22" t="s">
        <v>64</v>
      </c>
    </row>
    <row r="9" spans="2:20">
      <c r="B9" s="18" t="s">
        <v>65</v>
      </c>
      <c r="C9" s="19">
        <v>3</v>
      </c>
      <c r="D9" s="19">
        <v>3</v>
      </c>
      <c r="E9" s="19">
        <v>3</v>
      </c>
      <c r="F9" s="19"/>
      <c r="G9" s="19">
        <v>2</v>
      </c>
      <c r="H9" s="19">
        <v>2</v>
      </c>
      <c r="I9" s="19"/>
      <c r="J9" s="19"/>
      <c r="K9" s="19">
        <v>3</v>
      </c>
      <c r="L9" s="19"/>
      <c r="M9" s="19"/>
      <c r="N9" s="19"/>
      <c r="O9" s="19">
        <v>3</v>
      </c>
      <c r="Q9" s="21">
        <v>1</v>
      </c>
      <c r="R9" s="22" t="s">
        <v>66</v>
      </c>
    </row>
    <row r="10" spans="2:20">
      <c r="B10" s="18" t="s">
        <v>67</v>
      </c>
      <c r="C10" s="19">
        <v>3</v>
      </c>
      <c r="D10" s="19">
        <v>3</v>
      </c>
      <c r="E10" s="19">
        <v>3</v>
      </c>
      <c r="F10" s="19">
        <v>2</v>
      </c>
      <c r="G10" s="19"/>
      <c r="H10" s="19"/>
      <c r="I10" s="19"/>
      <c r="J10" s="19"/>
      <c r="K10" s="19">
        <v>3</v>
      </c>
      <c r="L10" s="19"/>
      <c r="M10" s="19"/>
      <c r="N10" s="19"/>
      <c r="O10" s="19">
        <v>3</v>
      </c>
      <c r="Q10" s="21">
        <v>2</v>
      </c>
      <c r="R10" s="22" t="s">
        <v>68</v>
      </c>
    </row>
    <row r="11" spans="2:20">
      <c r="B11" s="18" t="s">
        <v>69</v>
      </c>
      <c r="C11" s="19">
        <v>3</v>
      </c>
      <c r="D11" s="19">
        <v>3</v>
      </c>
      <c r="E11" s="19">
        <v>3</v>
      </c>
      <c r="F11" s="19"/>
      <c r="G11" s="19"/>
      <c r="H11" s="19">
        <v>2</v>
      </c>
      <c r="I11" s="19"/>
      <c r="J11" s="19"/>
      <c r="K11" s="19">
        <v>2</v>
      </c>
      <c r="L11" s="19"/>
      <c r="M11" s="19"/>
      <c r="N11" s="19"/>
      <c r="O11" s="19">
        <v>3</v>
      </c>
      <c r="Q11" s="21">
        <v>3</v>
      </c>
      <c r="R11" s="22" t="s">
        <v>70</v>
      </c>
    </row>
    <row r="12" spans="2:20" ht="15.75">
      <c r="B12" s="23" t="s">
        <v>71</v>
      </c>
      <c r="C12" s="24">
        <f>IFERROR(AVERAGEIF(C6:C11,"&lt;&gt;0"),"")</f>
        <v>3</v>
      </c>
      <c r="D12" s="24">
        <f t="shared" ref="D12:O12" si="0">IFERROR(AVERAGEIF(D6:D11,"&lt;&gt;0"),"")</f>
        <v>3</v>
      </c>
      <c r="E12" s="24">
        <f t="shared" si="0"/>
        <v>3</v>
      </c>
      <c r="F12" s="24">
        <f t="shared" si="0"/>
        <v>2.5</v>
      </c>
      <c r="G12" s="24">
        <f t="shared" si="0"/>
        <v>2</v>
      </c>
      <c r="H12" s="24">
        <f t="shared" si="0"/>
        <v>2</v>
      </c>
      <c r="I12" s="24" t="str">
        <f t="shared" si="0"/>
        <v/>
      </c>
      <c r="J12" s="24">
        <f t="shared" si="0"/>
        <v>2</v>
      </c>
      <c r="K12" s="24">
        <f t="shared" si="0"/>
        <v>2.8</v>
      </c>
      <c r="L12" s="24" t="str">
        <f t="shared" si="0"/>
        <v/>
      </c>
      <c r="M12" s="24" t="str">
        <f t="shared" si="0"/>
        <v/>
      </c>
      <c r="N12" s="24" t="str">
        <f t="shared" si="0"/>
        <v/>
      </c>
      <c r="O12" s="24">
        <f t="shared" si="0"/>
        <v>3</v>
      </c>
    </row>
    <row r="15" spans="2:20" ht="66.75" customHeight="1">
      <c r="B15" s="131" t="s">
        <v>72</v>
      </c>
      <c r="C15" s="131"/>
      <c r="D15" s="131"/>
      <c r="E15" s="131"/>
      <c r="F15" s="131"/>
      <c r="G15" s="131"/>
      <c r="H15" s="131"/>
      <c r="I15" s="131"/>
      <c r="J15" s="131"/>
      <c r="K15" s="131"/>
      <c r="L15" s="131"/>
      <c r="P15" s="172" t="s">
        <v>378</v>
      </c>
      <c r="Q15" s="172"/>
      <c r="R15" s="172"/>
      <c r="S15" s="172"/>
      <c r="T15" s="172"/>
    </row>
    <row r="16" spans="2:20" ht="77.25" customHeight="1">
      <c r="B16" s="131" t="s">
        <v>74</v>
      </c>
      <c r="C16" s="131"/>
      <c r="D16" s="131"/>
      <c r="E16" s="131"/>
      <c r="F16" s="131"/>
      <c r="G16" s="131"/>
      <c r="H16" s="131"/>
      <c r="I16" s="131"/>
      <c r="J16" s="131"/>
      <c r="K16" s="131"/>
      <c r="L16" s="131"/>
      <c r="P16" s="173" t="s">
        <v>379</v>
      </c>
      <c r="Q16" s="173"/>
      <c r="R16" s="173"/>
      <c r="S16" s="173"/>
      <c r="T16" s="173"/>
    </row>
    <row r="17" spans="2:12" ht="45.75" customHeight="1">
      <c r="B17" s="142" t="s">
        <v>76</v>
      </c>
      <c r="C17" s="142"/>
      <c r="D17" s="142"/>
      <c r="E17" s="142"/>
      <c r="F17" s="142"/>
      <c r="G17" s="142"/>
      <c r="H17" s="142"/>
      <c r="I17" s="142"/>
      <c r="J17" s="142"/>
      <c r="K17" s="142"/>
      <c r="L17" s="142"/>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dimension ref="B2:M13"/>
  <sheetViews>
    <sheetView workbookViewId="0">
      <selection activeCell="C13" sqref="C13"/>
    </sheetView>
  </sheetViews>
  <sheetFormatPr defaultRowHeight="15"/>
  <cols>
    <col min="3" max="3" width="60.42578125" customWidth="1"/>
  </cols>
  <sheetData>
    <row r="2" spans="2:13" ht="25.5">
      <c r="B2" s="139" t="s">
        <v>35</v>
      </c>
      <c r="C2" s="139"/>
      <c r="E2" s="141" t="s">
        <v>42</v>
      </c>
      <c r="F2" s="141"/>
      <c r="G2" s="141"/>
      <c r="H2" s="141"/>
      <c r="I2" s="141"/>
      <c r="J2" s="141"/>
      <c r="K2" s="141"/>
      <c r="L2" s="141"/>
      <c r="M2" s="141"/>
    </row>
    <row r="3" spans="2:13">
      <c r="E3" s="141"/>
      <c r="F3" s="141"/>
      <c r="G3" s="141"/>
      <c r="H3" s="141"/>
      <c r="I3" s="141"/>
      <c r="J3" s="141"/>
      <c r="K3" s="141"/>
      <c r="L3" s="141"/>
      <c r="M3" s="141"/>
    </row>
    <row r="4" spans="2:13">
      <c r="E4" s="141"/>
      <c r="F4" s="141"/>
      <c r="G4" s="141"/>
      <c r="H4" s="141"/>
      <c r="I4" s="141"/>
      <c r="J4" s="141"/>
      <c r="K4" s="141"/>
      <c r="L4" s="141"/>
      <c r="M4" s="141"/>
    </row>
    <row r="5" spans="2:13" ht="18">
      <c r="B5" s="149" t="s">
        <v>380</v>
      </c>
      <c r="C5" s="149"/>
      <c r="E5" s="141"/>
      <c r="F5" s="141"/>
      <c r="G5" s="141"/>
      <c r="H5" s="141"/>
      <c r="I5" s="141"/>
      <c r="J5" s="141"/>
      <c r="K5" s="141"/>
      <c r="L5" s="141"/>
      <c r="M5" s="141"/>
    </row>
    <row r="6" spans="2:13">
      <c r="E6" s="141"/>
      <c r="F6" s="141"/>
      <c r="G6" s="141"/>
      <c r="H6" s="141"/>
      <c r="I6" s="141"/>
      <c r="J6" s="141"/>
      <c r="K6" s="141"/>
      <c r="L6" s="141"/>
      <c r="M6" s="141"/>
    </row>
    <row r="7" spans="2:13">
      <c r="E7" s="141"/>
      <c r="F7" s="141"/>
      <c r="G7" s="141"/>
      <c r="H7" s="141"/>
      <c r="I7" s="141"/>
      <c r="J7" s="141"/>
      <c r="K7" s="141"/>
      <c r="L7" s="141"/>
      <c r="M7" s="141"/>
    </row>
    <row r="8" spans="2:13" ht="18.75">
      <c r="B8" s="11" t="s">
        <v>36</v>
      </c>
      <c r="C8" s="12" t="s">
        <v>37</v>
      </c>
      <c r="E8" s="141"/>
      <c r="F8" s="141"/>
      <c r="G8" s="141"/>
      <c r="H8" s="141"/>
      <c r="I8" s="141"/>
      <c r="J8" s="141"/>
      <c r="K8" s="141"/>
      <c r="L8" s="141"/>
      <c r="M8" s="141"/>
    </row>
    <row r="9" spans="2:13" ht="33">
      <c r="B9" s="35">
        <v>1</v>
      </c>
      <c r="C9" s="86" t="s">
        <v>180</v>
      </c>
    </row>
    <row r="10" spans="2:13" ht="18.75">
      <c r="B10" s="35">
        <v>2</v>
      </c>
      <c r="C10" s="86" t="s">
        <v>381</v>
      </c>
    </row>
    <row r="11" spans="2:13" ht="18.75">
      <c r="B11" s="35">
        <v>3</v>
      </c>
      <c r="C11" s="86" t="s">
        <v>182</v>
      </c>
    </row>
    <row r="12" spans="2:13" ht="18.75">
      <c r="B12" s="35">
        <v>4</v>
      </c>
      <c r="C12" s="86" t="s">
        <v>183</v>
      </c>
    </row>
    <row r="13" spans="2:13" ht="18.75">
      <c r="B13" s="35">
        <v>5</v>
      </c>
      <c r="C13" s="86" t="s">
        <v>184</v>
      </c>
    </row>
  </sheetData>
  <mergeCells count="3">
    <mergeCell ref="B2:C2"/>
    <mergeCell ref="E2:M8"/>
    <mergeCell ref="B5:C5"/>
  </mergeCell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dimension ref="B2:T17"/>
  <sheetViews>
    <sheetView topLeftCell="A4" workbookViewId="0">
      <selection activeCell="C12" sqref="C12:O12"/>
    </sheetView>
  </sheetViews>
  <sheetFormatPr defaultRowHeight="15"/>
  <cols>
    <col min="18" max="18" width="18" customWidth="1"/>
  </cols>
  <sheetData>
    <row r="2" spans="2:20" ht="25.5">
      <c r="B2" s="170" t="s">
        <v>44</v>
      </c>
      <c r="C2" s="170"/>
      <c r="D2" s="170"/>
      <c r="E2" s="170"/>
      <c r="F2" s="170"/>
      <c r="G2" s="170"/>
      <c r="H2" s="170"/>
      <c r="I2" s="170"/>
      <c r="J2" s="170"/>
      <c r="K2" s="170"/>
      <c r="L2" s="170"/>
      <c r="M2" s="170"/>
      <c r="N2" s="170"/>
      <c r="O2" s="170"/>
    </row>
    <row r="3" spans="2:20" ht="20.25">
      <c r="B3" s="171" t="s">
        <v>382</v>
      </c>
      <c r="C3" s="171"/>
      <c r="D3" s="171"/>
      <c r="E3" s="171"/>
      <c r="F3" s="171"/>
      <c r="G3" s="171"/>
      <c r="H3" s="171"/>
      <c r="I3" s="171"/>
      <c r="J3" s="171"/>
      <c r="K3" s="171"/>
      <c r="L3" s="171"/>
      <c r="M3" s="171"/>
      <c r="N3" s="171"/>
      <c r="O3" s="171"/>
    </row>
    <row r="4" spans="2:20" ht="15.75">
      <c r="B4" s="85"/>
      <c r="C4" s="85"/>
      <c r="D4" s="85"/>
      <c r="E4" s="85"/>
      <c r="F4" s="85"/>
      <c r="G4" s="85"/>
      <c r="H4" s="85"/>
      <c r="I4" s="85"/>
      <c r="J4" s="85"/>
      <c r="K4" s="85"/>
      <c r="L4" s="85"/>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row>
    <row r="6" spans="2:20">
      <c r="B6" s="18" t="s">
        <v>59</v>
      </c>
      <c r="C6" s="19">
        <v>3</v>
      </c>
      <c r="D6" s="19">
        <v>3</v>
      </c>
      <c r="E6" s="19">
        <v>3</v>
      </c>
      <c r="F6" s="19">
        <v>3</v>
      </c>
      <c r="G6" s="19">
        <v>2</v>
      </c>
      <c r="H6" s="19">
        <v>2</v>
      </c>
      <c r="I6" s="19"/>
      <c r="J6" s="19">
        <v>2</v>
      </c>
      <c r="K6" s="19">
        <v>3</v>
      </c>
      <c r="L6" s="19"/>
      <c r="M6" s="19"/>
      <c r="N6" s="19"/>
      <c r="O6" s="19">
        <v>3</v>
      </c>
    </row>
    <row r="7" spans="2:20">
      <c r="B7" s="18" t="s">
        <v>60</v>
      </c>
      <c r="C7" s="19"/>
      <c r="D7" s="19"/>
      <c r="E7" s="19"/>
      <c r="F7" s="19"/>
      <c r="G7" s="19">
        <v>2</v>
      </c>
      <c r="H7" s="19"/>
      <c r="I7" s="19"/>
      <c r="J7" s="19">
        <v>2</v>
      </c>
      <c r="K7" s="19">
        <v>3</v>
      </c>
      <c r="L7" s="19"/>
      <c r="M7" s="19"/>
      <c r="N7" s="19"/>
      <c r="O7" s="19">
        <v>3</v>
      </c>
      <c r="Q7" s="18" t="s">
        <v>61</v>
      </c>
      <c r="R7" s="18" t="s">
        <v>613</v>
      </c>
    </row>
    <row r="8" spans="2:20">
      <c r="B8" s="18" t="s">
        <v>63</v>
      </c>
      <c r="C8" s="19">
        <v>3</v>
      </c>
      <c r="D8" s="19">
        <v>3</v>
      </c>
      <c r="E8" s="19">
        <v>2</v>
      </c>
      <c r="F8" s="19"/>
      <c r="G8" s="19">
        <v>2</v>
      </c>
      <c r="H8" s="19">
        <v>2</v>
      </c>
      <c r="I8" s="19"/>
      <c r="J8" s="19">
        <v>2</v>
      </c>
      <c r="K8" s="19">
        <v>2</v>
      </c>
      <c r="L8" s="19"/>
      <c r="M8" s="19"/>
      <c r="N8" s="19"/>
      <c r="O8" s="19">
        <v>3</v>
      </c>
      <c r="Q8" s="21"/>
      <c r="R8" s="22" t="s">
        <v>64</v>
      </c>
    </row>
    <row r="9" spans="2:20">
      <c r="B9" s="18" t="s">
        <v>65</v>
      </c>
      <c r="C9" s="19">
        <v>3</v>
      </c>
      <c r="D9" s="19">
        <v>3</v>
      </c>
      <c r="E9" s="19">
        <v>2</v>
      </c>
      <c r="F9" s="19">
        <v>2</v>
      </c>
      <c r="G9" s="19">
        <v>2</v>
      </c>
      <c r="H9" s="19">
        <v>2</v>
      </c>
      <c r="I9" s="19"/>
      <c r="J9" s="19"/>
      <c r="K9" s="19">
        <v>3</v>
      </c>
      <c r="L9" s="19"/>
      <c r="M9" s="19"/>
      <c r="N9" s="19"/>
      <c r="O9" s="19">
        <v>3</v>
      </c>
      <c r="Q9" s="21">
        <v>1</v>
      </c>
      <c r="R9" s="22" t="s">
        <v>66</v>
      </c>
    </row>
    <row r="10" spans="2:20">
      <c r="B10" s="18" t="s">
        <v>67</v>
      </c>
      <c r="C10" s="19">
        <v>3</v>
      </c>
      <c r="D10" s="19">
        <v>3</v>
      </c>
      <c r="E10" s="19">
        <v>2</v>
      </c>
      <c r="F10" s="19"/>
      <c r="G10" s="19"/>
      <c r="H10" s="19"/>
      <c r="I10" s="19"/>
      <c r="J10" s="19"/>
      <c r="K10" s="19">
        <v>2</v>
      </c>
      <c r="L10" s="19"/>
      <c r="M10" s="19"/>
      <c r="N10" s="19"/>
      <c r="O10" s="19">
        <v>3</v>
      </c>
      <c r="Q10" s="21">
        <v>2</v>
      </c>
      <c r="R10" s="22" t="s">
        <v>68</v>
      </c>
    </row>
    <row r="11" spans="2:20">
      <c r="B11" s="18" t="s">
        <v>69</v>
      </c>
      <c r="C11" s="19">
        <v>3</v>
      </c>
      <c r="D11" s="19">
        <v>3</v>
      </c>
      <c r="E11" s="19"/>
      <c r="F11" s="19"/>
      <c r="G11" s="19"/>
      <c r="H11" s="19">
        <v>2</v>
      </c>
      <c r="I11" s="19"/>
      <c r="J11" s="19"/>
      <c r="K11" s="19"/>
      <c r="L11" s="19"/>
      <c r="M11" s="19"/>
      <c r="N11" s="19"/>
      <c r="O11" s="19">
        <v>3</v>
      </c>
      <c r="Q11" s="21">
        <v>3</v>
      </c>
      <c r="R11" s="22" t="s">
        <v>70</v>
      </c>
    </row>
    <row r="12" spans="2:20" ht="15.75">
      <c r="B12" s="23" t="s">
        <v>71</v>
      </c>
      <c r="C12" s="24">
        <f>IFERROR(AVERAGEIF(C6:C11,"&lt;&gt;0"),"")</f>
        <v>3</v>
      </c>
      <c r="D12" s="24">
        <f t="shared" ref="D12:O12" si="0">IFERROR(AVERAGEIF(D6:D11,"&lt;&gt;0"),"")</f>
        <v>3</v>
      </c>
      <c r="E12" s="24">
        <f t="shared" si="0"/>
        <v>2.25</v>
      </c>
      <c r="F12" s="24">
        <f t="shared" si="0"/>
        <v>2.5</v>
      </c>
      <c r="G12" s="24">
        <f t="shared" si="0"/>
        <v>2</v>
      </c>
      <c r="H12" s="24">
        <f t="shared" si="0"/>
        <v>2</v>
      </c>
      <c r="I12" s="24" t="str">
        <f t="shared" si="0"/>
        <v/>
      </c>
      <c r="J12" s="24">
        <f t="shared" si="0"/>
        <v>2</v>
      </c>
      <c r="K12" s="24">
        <f t="shared" si="0"/>
        <v>2.6</v>
      </c>
      <c r="L12" s="24" t="str">
        <f t="shared" si="0"/>
        <v/>
      </c>
      <c r="M12" s="24" t="str">
        <f t="shared" si="0"/>
        <v/>
      </c>
      <c r="N12" s="24" t="str">
        <f t="shared" si="0"/>
        <v/>
      </c>
      <c r="O12" s="24">
        <f t="shared" si="0"/>
        <v>3</v>
      </c>
    </row>
    <row r="15" spans="2:20" ht="57.75" customHeight="1">
      <c r="B15" s="131" t="s">
        <v>72</v>
      </c>
      <c r="C15" s="131"/>
      <c r="D15" s="131"/>
      <c r="E15" s="131"/>
      <c r="F15" s="131"/>
      <c r="G15" s="131"/>
      <c r="H15" s="131"/>
      <c r="I15" s="131"/>
      <c r="J15" s="131"/>
      <c r="K15" s="131"/>
      <c r="L15" s="131"/>
      <c r="P15" s="172" t="s">
        <v>378</v>
      </c>
      <c r="Q15" s="172"/>
      <c r="R15" s="172"/>
      <c r="S15" s="172"/>
      <c r="T15" s="172"/>
    </row>
    <row r="16" spans="2:20" ht="69" customHeight="1">
      <c r="B16" s="131" t="s">
        <v>74</v>
      </c>
      <c r="C16" s="131"/>
      <c r="D16" s="131"/>
      <c r="E16" s="131"/>
      <c r="F16" s="131"/>
      <c r="G16" s="131"/>
      <c r="H16" s="131"/>
      <c r="I16" s="131"/>
      <c r="J16" s="131"/>
      <c r="K16" s="131"/>
      <c r="L16" s="131"/>
      <c r="P16" s="173" t="s">
        <v>379</v>
      </c>
      <c r="Q16" s="173"/>
      <c r="R16" s="173"/>
      <c r="S16" s="173"/>
      <c r="T16" s="173"/>
    </row>
    <row r="17" spans="2:12" ht="58.5" customHeight="1">
      <c r="B17" s="142" t="s">
        <v>76</v>
      </c>
      <c r="C17" s="142"/>
      <c r="D17" s="142"/>
      <c r="E17" s="142"/>
      <c r="F17" s="142"/>
      <c r="G17" s="142"/>
      <c r="H17" s="142"/>
      <c r="I17" s="142"/>
      <c r="J17" s="142"/>
      <c r="K17" s="142"/>
      <c r="L17" s="142"/>
    </row>
  </sheetData>
  <mergeCells count="7">
    <mergeCell ref="B17:L17"/>
    <mergeCell ref="B2:O2"/>
    <mergeCell ref="B3:O3"/>
    <mergeCell ref="B15:L15"/>
    <mergeCell ref="P15:T15"/>
    <mergeCell ref="B16:L16"/>
    <mergeCell ref="P16:T16"/>
  </mergeCells>
  <dataValidations count="1">
    <dataValidation type="list" allowBlank="1" showInputMessage="1" showErrorMessage="1" sqref="C6:O11">
      <formula1>$Q$8:$Q$11</formula1>
    </dataValidation>
  </dataValidation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dimension ref="B4:G14"/>
  <sheetViews>
    <sheetView workbookViewId="0">
      <selection activeCell="F21" sqref="F21"/>
    </sheetView>
  </sheetViews>
  <sheetFormatPr defaultRowHeight="15"/>
  <cols>
    <col min="3" max="3" width="34.140625" customWidth="1"/>
    <col min="4" max="4" width="11.140625" customWidth="1"/>
    <col min="5" max="5" width="15.42578125" customWidth="1"/>
    <col min="6" max="6" width="11.7109375" customWidth="1"/>
    <col min="7" max="7" width="16.28515625" customWidth="1"/>
  </cols>
  <sheetData>
    <row r="4" spans="2:7" ht="15.75">
      <c r="B4" s="166" t="s">
        <v>107</v>
      </c>
      <c r="C4" s="166" t="s">
        <v>108</v>
      </c>
      <c r="D4" s="167" t="s">
        <v>698</v>
      </c>
      <c r="E4" s="167"/>
      <c r="F4" s="167"/>
      <c r="G4" s="167"/>
    </row>
    <row r="5" spans="2:7" ht="15.75">
      <c r="B5" s="166"/>
      <c r="C5" s="166"/>
      <c r="D5" s="130" t="s">
        <v>629</v>
      </c>
      <c r="E5" s="130" t="s">
        <v>627</v>
      </c>
      <c r="F5" s="130" t="s">
        <v>628</v>
      </c>
      <c r="G5" s="130" t="s">
        <v>627</v>
      </c>
    </row>
    <row r="6" spans="2:7" ht="21" customHeight="1">
      <c r="B6" s="79">
        <v>1</v>
      </c>
      <c r="C6" s="80" t="s">
        <v>766</v>
      </c>
      <c r="D6" s="79" t="s">
        <v>213</v>
      </c>
      <c r="E6" s="79" t="s">
        <v>213</v>
      </c>
      <c r="F6" s="79" t="s">
        <v>716</v>
      </c>
      <c r="G6" s="79">
        <v>3</v>
      </c>
    </row>
    <row r="7" spans="2:7" ht="19.5" customHeight="1">
      <c r="B7" s="79">
        <v>2</v>
      </c>
      <c r="C7" s="80" t="s">
        <v>717</v>
      </c>
      <c r="D7" s="79" t="s">
        <v>213</v>
      </c>
      <c r="E7" s="79" t="s">
        <v>213</v>
      </c>
      <c r="F7" s="79" t="s">
        <v>728</v>
      </c>
      <c r="G7" s="79">
        <v>3</v>
      </c>
    </row>
    <row r="8" spans="2:7" ht="21.75" customHeight="1">
      <c r="B8" s="79">
        <v>3</v>
      </c>
      <c r="C8" s="80" t="s">
        <v>718</v>
      </c>
      <c r="D8" s="79" t="s">
        <v>213</v>
      </c>
      <c r="E8" s="79" t="s">
        <v>213</v>
      </c>
      <c r="F8" s="79" t="s">
        <v>713</v>
      </c>
      <c r="G8" s="79">
        <v>3</v>
      </c>
    </row>
    <row r="9" spans="2:7" ht="18.75" customHeight="1">
      <c r="B9" s="79">
        <v>4</v>
      </c>
      <c r="C9" s="80" t="s">
        <v>719</v>
      </c>
      <c r="D9" s="79" t="s">
        <v>213</v>
      </c>
      <c r="E9" s="79" t="s">
        <v>213</v>
      </c>
      <c r="F9" s="79" t="s">
        <v>725</v>
      </c>
      <c r="G9" s="79">
        <v>0</v>
      </c>
    </row>
    <row r="10" spans="2:7" ht="20.25" customHeight="1">
      <c r="B10" s="79">
        <v>5</v>
      </c>
      <c r="C10" s="80" t="s">
        <v>720</v>
      </c>
      <c r="D10" s="79" t="s">
        <v>726</v>
      </c>
      <c r="E10" s="79">
        <v>3</v>
      </c>
      <c r="F10" s="79" t="s">
        <v>727</v>
      </c>
      <c r="G10" s="79">
        <v>2</v>
      </c>
    </row>
    <row r="11" spans="2:7" ht="32.25" customHeight="1">
      <c r="B11" s="79">
        <v>6</v>
      </c>
      <c r="C11" s="80" t="s">
        <v>721</v>
      </c>
      <c r="D11" s="79" t="s">
        <v>729</v>
      </c>
      <c r="E11" s="79">
        <v>3</v>
      </c>
      <c r="F11" s="79" t="s">
        <v>730</v>
      </c>
      <c r="G11" s="79">
        <v>0</v>
      </c>
    </row>
    <row r="12" spans="2:7" ht="30.75" customHeight="1">
      <c r="B12" s="79">
        <v>7</v>
      </c>
      <c r="C12" s="80" t="s">
        <v>722</v>
      </c>
      <c r="D12" s="79" t="s">
        <v>213</v>
      </c>
      <c r="E12" s="79" t="s">
        <v>213</v>
      </c>
      <c r="F12" s="79" t="s">
        <v>707</v>
      </c>
      <c r="G12" s="79">
        <v>3</v>
      </c>
    </row>
    <row r="13" spans="2:7" ht="34.5" customHeight="1">
      <c r="B13" s="79">
        <v>8</v>
      </c>
      <c r="C13" s="80" t="s">
        <v>723</v>
      </c>
      <c r="D13" s="79" t="s">
        <v>731</v>
      </c>
      <c r="E13" s="79">
        <v>3</v>
      </c>
      <c r="F13" s="79" t="s">
        <v>732</v>
      </c>
      <c r="G13" s="79">
        <v>0</v>
      </c>
    </row>
    <row r="14" spans="2:7" ht="33" customHeight="1">
      <c r="B14" s="79">
        <v>9</v>
      </c>
      <c r="C14" s="80" t="s">
        <v>724</v>
      </c>
      <c r="D14" s="79" t="s">
        <v>213</v>
      </c>
      <c r="E14" s="79" t="s">
        <v>213</v>
      </c>
      <c r="F14" s="79" t="s">
        <v>712</v>
      </c>
      <c r="G14" s="79">
        <v>3</v>
      </c>
    </row>
  </sheetData>
  <mergeCells count="3">
    <mergeCell ref="B4:B5"/>
    <mergeCell ref="C4:C5"/>
    <mergeCell ref="D4:G4"/>
  </mergeCells>
  <pageMargins left="0.7" right="0.7" top="0.75" bottom="0.75" header="0.3" footer="0.3"/>
</worksheet>
</file>

<file path=xl/worksheets/sheet94.xml><?xml version="1.0" encoding="utf-8"?>
<worksheet xmlns="http://schemas.openxmlformats.org/spreadsheetml/2006/main" xmlns:r="http://schemas.openxmlformats.org/officeDocument/2006/relationships">
  <dimension ref="B2:K20"/>
  <sheetViews>
    <sheetView workbookViewId="0">
      <selection activeCell="B6" sqref="B6:H15"/>
    </sheetView>
  </sheetViews>
  <sheetFormatPr defaultRowHeight="15"/>
  <cols>
    <col min="3" max="3" width="34.7109375" customWidth="1"/>
    <col min="4" max="4" width="11.140625" customWidth="1"/>
    <col min="5" max="5" width="14.140625" customWidth="1"/>
    <col min="6" max="6" width="11.5703125" customWidth="1"/>
    <col min="7" max="7" width="13.7109375" customWidth="1"/>
    <col min="8" max="8" width="15" customWidth="1"/>
    <col min="10" max="10" width="40.42578125" customWidth="1"/>
    <col min="11" max="11" width="20.7109375" customWidth="1"/>
  </cols>
  <sheetData>
    <row r="2" spans="2:11" ht="21.75">
      <c r="B2" s="154" t="s">
        <v>102</v>
      </c>
      <c r="C2" s="155"/>
      <c r="D2" s="155"/>
      <c r="E2" s="155"/>
      <c r="F2" s="155"/>
      <c r="G2" s="155"/>
      <c r="H2" s="155"/>
    </row>
    <row r="4" spans="2:11" ht="17.25">
      <c r="B4" s="39" t="s">
        <v>103</v>
      </c>
      <c r="C4" s="40"/>
      <c r="D4" s="39" t="s">
        <v>104</v>
      </c>
      <c r="E4" s="40"/>
      <c r="F4" s="40"/>
      <c r="G4" s="40"/>
      <c r="H4" s="39" t="s">
        <v>617</v>
      </c>
    </row>
    <row r="5" spans="2:11" ht="17.25">
      <c r="B5" s="39" t="s">
        <v>106</v>
      </c>
      <c r="C5" s="40"/>
      <c r="D5" s="40"/>
      <c r="E5" s="40"/>
      <c r="F5" s="40"/>
      <c r="G5" s="40"/>
      <c r="H5" s="40"/>
    </row>
    <row r="6" spans="2:11" ht="100.5" customHeight="1">
      <c r="B6" s="124" t="s">
        <v>107</v>
      </c>
      <c r="C6" s="124" t="s">
        <v>108</v>
      </c>
      <c r="D6" s="125" t="s">
        <v>383</v>
      </c>
      <c r="E6" s="125" t="s">
        <v>110</v>
      </c>
      <c r="F6" s="125" t="s">
        <v>384</v>
      </c>
      <c r="G6" s="125" t="s">
        <v>112</v>
      </c>
      <c r="H6" s="125" t="s">
        <v>113</v>
      </c>
      <c r="K6" s="41"/>
    </row>
    <row r="7" spans="2:11" ht="25.5" customHeight="1">
      <c r="B7" s="126">
        <v>1</v>
      </c>
      <c r="C7" s="127" t="s">
        <v>385</v>
      </c>
      <c r="D7" s="126">
        <v>0</v>
      </c>
      <c r="E7" s="126">
        <f>D7*0.25</f>
        <v>0</v>
      </c>
      <c r="F7" s="126">
        <v>3</v>
      </c>
      <c r="G7" s="126">
        <v>3</v>
      </c>
      <c r="H7" s="126">
        <v>3</v>
      </c>
      <c r="J7" s="156" t="s">
        <v>114</v>
      </c>
      <c r="K7" s="156"/>
    </row>
    <row r="8" spans="2:11" ht="21.75" customHeight="1">
      <c r="B8" s="126">
        <v>2</v>
      </c>
      <c r="C8" s="127" t="s">
        <v>386</v>
      </c>
      <c r="D8" s="126">
        <v>0</v>
      </c>
      <c r="E8" s="126">
        <f t="shared" ref="E8:E15" si="0">D8*0.25</f>
        <v>0</v>
      </c>
      <c r="F8" s="126">
        <v>3</v>
      </c>
      <c r="G8" s="126">
        <v>3</v>
      </c>
      <c r="H8" s="126">
        <v>3</v>
      </c>
      <c r="J8" s="141" t="s">
        <v>115</v>
      </c>
      <c r="K8" s="141"/>
    </row>
    <row r="9" spans="2:11" ht="24.75" customHeight="1">
      <c r="B9" s="126">
        <v>3</v>
      </c>
      <c r="C9" s="127" t="s">
        <v>387</v>
      </c>
      <c r="D9" s="126">
        <v>0</v>
      </c>
      <c r="E9" s="126">
        <f t="shared" si="0"/>
        <v>0</v>
      </c>
      <c r="F9" s="126">
        <v>3</v>
      </c>
      <c r="G9" s="126">
        <v>3</v>
      </c>
      <c r="H9" s="126">
        <v>3</v>
      </c>
      <c r="J9" s="141"/>
      <c r="K9" s="141"/>
    </row>
    <row r="10" spans="2:11" ht="23.25" customHeight="1">
      <c r="B10" s="126">
        <v>4</v>
      </c>
      <c r="C10" s="127" t="s">
        <v>388</v>
      </c>
      <c r="D10" s="126">
        <v>0</v>
      </c>
      <c r="E10" s="126">
        <f t="shared" si="0"/>
        <v>0</v>
      </c>
      <c r="F10" s="126">
        <v>0</v>
      </c>
      <c r="G10" s="126">
        <v>0</v>
      </c>
      <c r="H10" s="126">
        <v>0</v>
      </c>
      <c r="J10" s="141"/>
      <c r="K10" s="141"/>
    </row>
    <row r="11" spans="2:11" ht="20.25" customHeight="1">
      <c r="B11" s="126">
        <v>5</v>
      </c>
      <c r="C11" s="127" t="s">
        <v>364</v>
      </c>
      <c r="D11" s="126">
        <v>3</v>
      </c>
      <c r="E11" s="126">
        <f t="shared" si="0"/>
        <v>0.75</v>
      </c>
      <c r="F11" s="126">
        <v>2</v>
      </c>
      <c r="G11" s="126">
        <f t="shared" ref="G11" si="1">F11*0.75</f>
        <v>1.5</v>
      </c>
      <c r="H11" s="126">
        <f t="shared" ref="H11:H14" si="2">E11+G11</f>
        <v>2.25</v>
      </c>
      <c r="J11" s="141"/>
      <c r="K11" s="141"/>
    </row>
    <row r="12" spans="2:11" ht="39.75" customHeight="1">
      <c r="B12" s="126">
        <v>6</v>
      </c>
      <c r="C12" s="127" t="s">
        <v>365</v>
      </c>
      <c r="D12" s="126">
        <v>3</v>
      </c>
      <c r="E12" s="126">
        <f t="shared" si="0"/>
        <v>0.75</v>
      </c>
      <c r="F12" s="126">
        <v>0</v>
      </c>
      <c r="G12" s="126">
        <f t="shared" ref="G12:G14" si="3">F12*0.75</f>
        <v>0</v>
      </c>
      <c r="H12" s="126">
        <f t="shared" si="2"/>
        <v>0.75</v>
      </c>
      <c r="J12" s="141"/>
      <c r="K12" s="141"/>
    </row>
    <row r="13" spans="2:11" ht="36" customHeight="1">
      <c r="B13" s="126">
        <v>7</v>
      </c>
      <c r="C13" s="127" t="s">
        <v>389</v>
      </c>
      <c r="D13" s="126">
        <v>0</v>
      </c>
      <c r="E13" s="126">
        <f t="shared" si="0"/>
        <v>0</v>
      </c>
      <c r="F13" s="126">
        <v>3</v>
      </c>
      <c r="G13" s="126">
        <v>3</v>
      </c>
      <c r="H13" s="126">
        <v>3</v>
      </c>
      <c r="J13" s="42" t="s">
        <v>116</v>
      </c>
      <c r="K13" s="43" t="s">
        <v>117</v>
      </c>
    </row>
    <row r="14" spans="2:11" ht="35.25" customHeight="1">
      <c r="B14" s="126">
        <v>8</v>
      </c>
      <c r="C14" s="127" t="s">
        <v>390</v>
      </c>
      <c r="D14" s="126">
        <v>3</v>
      </c>
      <c r="E14" s="126">
        <f t="shared" si="0"/>
        <v>0.75</v>
      </c>
      <c r="F14" s="126">
        <v>0</v>
      </c>
      <c r="G14" s="126">
        <f t="shared" si="3"/>
        <v>0</v>
      </c>
      <c r="H14" s="126">
        <f t="shared" si="2"/>
        <v>0.75</v>
      </c>
      <c r="J14" s="44" t="s">
        <v>118</v>
      </c>
      <c r="K14" s="45" t="s">
        <v>119</v>
      </c>
    </row>
    <row r="15" spans="2:11" ht="34.5" customHeight="1">
      <c r="B15" s="126">
        <v>9</v>
      </c>
      <c r="C15" s="127" t="s">
        <v>391</v>
      </c>
      <c r="D15" s="126">
        <v>0</v>
      </c>
      <c r="E15" s="126">
        <f t="shared" si="0"/>
        <v>0</v>
      </c>
      <c r="F15" s="126">
        <v>3</v>
      </c>
      <c r="G15" s="126">
        <v>3</v>
      </c>
      <c r="H15" s="126">
        <v>3</v>
      </c>
      <c r="J15" s="44" t="s">
        <v>120</v>
      </c>
      <c r="K15" s="45" t="s">
        <v>121</v>
      </c>
    </row>
    <row r="16" spans="2:11" ht="15.75" customHeight="1">
      <c r="J16" s="44" t="s">
        <v>122</v>
      </c>
      <c r="K16" s="45" t="s">
        <v>123</v>
      </c>
    </row>
    <row r="17" spans="2:11" ht="17.25" customHeight="1">
      <c r="J17" s="44" t="s">
        <v>124</v>
      </c>
      <c r="K17" s="45" t="s">
        <v>125</v>
      </c>
    </row>
    <row r="18" spans="2:11" ht="63">
      <c r="B18" s="87"/>
      <c r="C18" s="88" t="s">
        <v>392</v>
      </c>
    </row>
    <row r="19" spans="2:11" ht="15.75">
      <c r="B19" s="174"/>
      <c r="C19" s="174"/>
      <c r="D19" s="174"/>
      <c r="E19" s="174"/>
      <c r="F19" s="174"/>
      <c r="G19" s="174"/>
      <c r="H19" s="174"/>
    </row>
    <row r="20" spans="2:11" ht="64.5" customHeight="1">
      <c r="B20" s="153" t="s">
        <v>393</v>
      </c>
      <c r="C20" s="153"/>
      <c r="D20" s="153"/>
      <c r="E20" s="153"/>
      <c r="F20" s="153"/>
      <c r="G20" s="153"/>
      <c r="H20" s="153"/>
    </row>
  </sheetData>
  <mergeCells count="5">
    <mergeCell ref="B2:H2"/>
    <mergeCell ref="J7:K7"/>
    <mergeCell ref="J8:K12"/>
    <mergeCell ref="B19:H19"/>
    <mergeCell ref="B20:H20"/>
  </mergeCell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dimension ref="B3:O15"/>
  <sheetViews>
    <sheetView workbookViewId="0">
      <selection activeCell="B3" sqref="B3:O15"/>
    </sheetView>
  </sheetViews>
  <sheetFormatPr defaultRowHeight="15"/>
  <cols>
    <col min="2" max="2" width="27.28515625" customWidth="1"/>
  </cols>
  <sheetData>
    <row r="3" spans="2:15" ht="20.25">
      <c r="B3" s="163" t="s">
        <v>635</v>
      </c>
      <c r="C3" s="163"/>
      <c r="D3" s="163"/>
      <c r="E3" s="163"/>
      <c r="F3" s="163"/>
      <c r="G3" s="163"/>
      <c r="H3" s="163"/>
      <c r="I3" s="163"/>
      <c r="J3" s="163"/>
      <c r="K3" s="163"/>
      <c r="L3" s="163"/>
      <c r="M3" s="163"/>
      <c r="N3" s="163"/>
      <c r="O3" s="163"/>
    </row>
    <row r="6" spans="2:15">
      <c r="B6" s="119"/>
      <c r="C6" s="119" t="s">
        <v>7</v>
      </c>
      <c r="D6" s="119" t="s">
        <v>9</v>
      </c>
      <c r="E6" s="119" t="s">
        <v>11</v>
      </c>
      <c r="F6" s="119" t="s">
        <v>13</v>
      </c>
      <c r="G6" s="119" t="s">
        <v>15</v>
      </c>
      <c r="H6" s="119" t="s">
        <v>17</v>
      </c>
      <c r="I6" s="119" t="s">
        <v>19</v>
      </c>
      <c r="J6" s="119" t="s">
        <v>21</v>
      </c>
      <c r="K6" s="119" t="s">
        <v>23</v>
      </c>
      <c r="L6" s="119" t="s">
        <v>25</v>
      </c>
      <c r="M6" s="119" t="s">
        <v>619</v>
      </c>
      <c r="N6" s="119" t="s">
        <v>620</v>
      </c>
      <c r="O6" s="119" t="s">
        <v>621</v>
      </c>
    </row>
    <row r="7" spans="2:15" ht="16.5">
      <c r="B7" s="115" t="s">
        <v>636</v>
      </c>
      <c r="C7" s="118">
        <v>3</v>
      </c>
      <c r="D7" s="116">
        <v>2.4</v>
      </c>
      <c r="E7" s="116">
        <v>2</v>
      </c>
      <c r="F7" s="116">
        <v>2.6</v>
      </c>
      <c r="G7" s="116">
        <v>1.8</v>
      </c>
      <c r="H7" s="116">
        <v>2</v>
      </c>
      <c r="I7" s="116" t="s">
        <v>622</v>
      </c>
      <c r="J7" s="116">
        <v>2</v>
      </c>
      <c r="K7" s="116">
        <v>2.2000000000000002</v>
      </c>
      <c r="L7" s="116" t="s">
        <v>622</v>
      </c>
      <c r="M7" s="116" t="s">
        <v>622</v>
      </c>
      <c r="N7" s="116" t="s">
        <v>622</v>
      </c>
      <c r="O7" s="116" t="s">
        <v>622</v>
      </c>
    </row>
    <row r="8" spans="2:15" ht="16.5">
      <c r="B8" s="115" t="s">
        <v>349</v>
      </c>
      <c r="C8" s="118">
        <v>3</v>
      </c>
      <c r="D8" s="116">
        <v>3</v>
      </c>
      <c r="E8" s="116">
        <v>2</v>
      </c>
      <c r="F8" s="116">
        <v>2.75</v>
      </c>
      <c r="G8" s="116">
        <v>2</v>
      </c>
      <c r="H8" s="116">
        <v>2</v>
      </c>
      <c r="I8" s="116" t="s">
        <v>622</v>
      </c>
      <c r="J8" s="116">
        <v>1</v>
      </c>
      <c r="K8" s="116">
        <v>2</v>
      </c>
      <c r="L8" s="116" t="s">
        <v>622</v>
      </c>
      <c r="M8" s="116" t="s">
        <v>622</v>
      </c>
      <c r="N8" s="116" t="s">
        <v>622</v>
      </c>
      <c r="O8" s="116" t="s">
        <v>622</v>
      </c>
    </row>
    <row r="9" spans="2:15" ht="16.5">
      <c r="B9" s="115" t="s">
        <v>350</v>
      </c>
      <c r="C9" s="118">
        <v>3</v>
      </c>
      <c r="D9" s="116">
        <v>2</v>
      </c>
      <c r="E9" s="116">
        <v>3</v>
      </c>
      <c r="F9" s="116">
        <v>2</v>
      </c>
      <c r="G9" s="116">
        <v>2.25</v>
      </c>
      <c r="H9" s="116">
        <v>2</v>
      </c>
      <c r="I9" s="116" t="s">
        <v>622</v>
      </c>
      <c r="J9" s="116">
        <v>2</v>
      </c>
      <c r="K9" s="116">
        <v>2</v>
      </c>
      <c r="L9" s="117">
        <v>2.3333333333333335</v>
      </c>
      <c r="M9" s="116" t="s">
        <v>622</v>
      </c>
      <c r="N9" s="116" t="s">
        <v>622</v>
      </c>
      <c r="O9" s="116" t="s">
        <v>622</v>
      </c>
    </row>
    <row r="10" spans="2:15" ht="16.5">
      <c r="B10" s="115" t="s">
        <v>637</v>
      </c>
      <c r="C10" s="118">
        <v>3</v>
      </c>
      <c r="D10" s="116">
        <v>2.5</v>
      </c>
      <c r="E10" s="116">
        <v>3</v>
      </c>
      <c r="F10" s="116">
        <v>3</v>
      </c>
      <c r="G10" s="116" t="s">
        <v>622</v>
      </c>
      <c r="H10" s="116">
        <v>2</v>
      </c>
      <c r="I10" s="116" t="s">
        <v>622</v>
      </c>
      <c r="J10" s="116">
        <v>2.25</v>
      </c>
      <c r="K10" s="116">
        <v>3</v>
      </c>
      <c r="L10" s="117">
        <v>2.5</v>
      </c>
      <c r="M10" s="116" t="s">
        <v>622</v>
      </c>
      <c r="N10" s="116" t="s">
        <v>622</v>
      </c>
      <c r="O10" s="116" t="s">
        <v>622</v>
      </c>
    </row>
    <row r="11" spans="2:15" ht="16.5">
      <c r="B11" s="115" t="s">
        <v>634</v>
      </c>
      <c r="C11" s="118">
        <v>3</v>
      </c>
      <c r="D11" s="116">
        <v>3</v>
      </c>
      <c r="E11" s="117">
        <v>1.3333333333333333</v>
      </c>
      <c r="F11" s="116" t="s">
        <v>622</v>
      </c>
      <c r="G11" s="116">
        <v>1.5</v>
      </c>
      <c r="H11" s="116" t="s">
        <v>622</v>
      </c>
      <c r="I11" s="116" t="s">
        <v>622</v>
      </c>
      <c r="J11" s="116" t="s">
        <v>622</v>
      </c>
      <c r="K11" s="116" t="s">
        <v>622</v>
      </c>
      <c r="L11" s="116" t="s">
        <v>622</v>
      </c>
      <c r="M11" s="116">
        <v>3</v>
      </c>
      <c r="N11" s="116" t="s">
        <v>622</v>
      </c>
      <c r="O11" s="116" t="s">
        <v>622</v>
      </c>
    </row>
    <row r="12" spans="2:15" ht="16.5">
      <c r="B12" s="115" t="s">
        <v>633</v>
      </c>
      <c r="C12" s="118">
        <v>3</v>
      </c>
      <c r="D12" s="116">
        <v>3</v>
      </c>
      <c r="E12" s="116">
        <v>2</v>
      </c>
      <c r="F12" s="116">
        <v>1</v>
      </c>
      <c r="G12" s="116" t="s">
        <v>622</v>
      </c>
      <c r="H12" s="116">
        <v>2</v>
      </c>
      <c r="I12" s="116" t="s">
        <v>622</v>
      </c>
      <c r="J12" s="117" t="s">
        <v>622</v>
      </c>
      <c r="K12" s="116" t="s">
        <v>622</v>
      </c>
      <c r="L12" s="116" t="s">
        <v>622</v>
      </c>
      <c r="M12" s="116" t="s">
        <v>622</v>
      </c>
      <c r="N12" s="116">
        <v>2</v>
      </c>
      <c r="O12" s="116" t="s">
        <v>622</v>
      </c>
    </row>
    <row r="13" spans="2:15" ht="16.5">
      <c r="B13" s="115" t="s">
        <v>632</v>
      </c>
      <c r="C13" s="118">
        <v>3</v>
      </c>
      <c r="D13" s="116">
        <v>3</v>
      </c>
      <c r="E13" s="117">
        <v>1</v>
      </c>
      <c r="F13" s="116">
        <v>1</v>
      </c>
      <c r="G13" s="116" t="s">
        <v>622</v>
      </c>
      <c r="H13" s="116" t="s">
        <v>622</v>
      </c>
      <c r="I13" s="116" t="s">
        <v>622</v>
      </c>
      <c r="J13" s="116">
        <v>2</v>
      </c>
      <c r="K13" s="116" t="s">
        <v>622</v>
      </c>
      <c r="L13" s="116" t="s">
        <v>622</v>
      </c>
      <c r="M13" s="116" t="s">
        <v>622</v>
      </c>
      <c r="N13" s="116">
        <v>3</v>
      </c>
      <c r="O13" s="116" t="s">
        <v>622</v>
      </c>
    </row>
    <row r="14" spans="2:15" ht="16.5">
      <c r="B14" s="115" t="s">
        <v>630</v>
      </c>
      <c r="C14" s="118">
        <v>3</v>
      </c>
      <c r="D14" s="116">
        <v>3</v>
      </c>
      <c r="E14" s="116">
        <v>3</v>
      </c>
      <c r="F14" s="116">
        <v>2.5</v>
      </c>
      <c r="G14" s="116">
        <v>2</v>
      </c>
      <c r="H14" s="116">
        <v>2</v>
      </c>
      <c r="I14" s="116" t="s">
        <v>622</v>
      </c>
      <c r="J14" s="116">
        <v>2</v>
      </c>
      <c r="K14" s="116">
        <v>2.8</v>
      </c>
      <c r="L14" s="116" t="s">
        <v>622</v>
      </c>
      <c r="M14" s="116" t="s">
        <v>622</v>
      </c>
      <c r="N14" s="116" t="s">
        <v>622</v>
      </c>
      <c r="O14" s="116">
        <v>3</v>
      </c>
    </row>
    <row r="15" spans="2:15" ht="16.5">
      <c r="B15" s="115" t="s">
        <v>631</v>
      </c>
      <c r="C15" s="118">
        <v>3</v>
      </c>
      <c r="D15" s="116">
        <v>3</v>
      </c>
      <c r="E15" s="116">
        <v>2.25</v>
      </c>
      <c r="F15" s="116">
        <v>2.5</v>
      </c>
      <c r="G15" s="116">
        <v>2</v>
      </c>
      <c r="H15" s="116">
        <v>2</v>
      </c>
      <c r="I15" s="116" t="s">
        <v>622</v>
      </c>
      <c r="J15" s="116">
        <v>2</v>
      </c>
      <c r="K15" s="116">
        <v>2.6</v>
      </c>
      <c r="L15" s="116" t="s">
        <v>622</v>
      </c>
      <c r="M15" s="116" t="s">
        <v>622</v>
      </c>
      <c r="N15" s="116" t="s">
        <v>622</v>
      </c>
      <c r="O15" s="116">
        <v>3</v>
      </c>
    </row>
  </sheetData>
  <mergeCells count="1">
    <mergeCell ref="B3:O3"/>
  </mergeCells>
  <pageMargins left="0.7" right="0.7" top="0.75" bottom="0.75" header="0.3" footer="0.3"/>
</worksheet>
</file>

<file path=xl/worksheets/sheet96.xml><?xml version="1.0" encoding="utf-8"?>
<worksheet xmlns="http://schemas.openxmlformats.org/spreadsheetml/2006/main" xmlns:r="http://schemas.openxmlformats.org/officeDocument/2006/relationships">
  <dimension ref="B2:O24"/>
  <sheetViews>
    <sheetView workbookViewId="0">
      <selection activeCell="C7" sqref="C7"/>
    </sheetView>
  </sheetViews>
  <sheetFormatPr defaultRowHeight="15"/>
  <cols>
    <col min="2" max="2" width="51" customWidth="1"/>
    <col min="3" max="3" width="14.85546875" bestFit="1" customWidth="1"/>
  </cols>
  <sheetData>
    <row r="2" spans="2:15" ht="25.5">
      <c r="B2" s="158" t="s">
        <v>126</v>
      </c>
      <c r="C2" s="158"/>
      <c r="D2" s="158"/>
      <c r="E2" s="158"/>
      <c r="F2" s="158"/>
      <c r="G2" s="158"/>
      <c r="H2" s="158"/>
      <c r="I2" s="158"/>
      <c r="J2" s="158"/>
      <c r="K2" s="158"/>
      <c r="L2" s="158"/>
      <c r="M2" s="158"/>
      <c r="N2" s="158"/>
      <c r="O2" s="158"/>
    </row>
    <row r="3" spans="2:15" ht="18.75">
      <c r="B3" s="159" t="s">
        <v>127</v>
      </c>
      <c r="C3" s="159"/>
      <c r="D3" s="159"/>
      <c r="E3" s="159"/>
      <c r="F3" s="159"/>
      <c r="G3" s="159"/>
      <c r="H3" s="159"/>
      <c r="I3" s="159"/>
      <c r="J3" s="159"/>
      <c r="K3" s="159"/>
      <c r="L3" s="159"/>
      <c r="M3" s="159"/>
      <c r="N3" s="159"/>
      <c r="O3" s="159"/>
    </row>
    <row r="4" spans="2:15" ht="16.5" thickBot="1">
      <c r="B4" s="49"/>
    </row>
    <row r="5" spans="2:15" ht="20.25" thickTop="1" thickBot="1">
      <c r="B5" s="89" t="s">
        <v>128</v>
      </c>
      <c r="C5" s="89" t="s">
        <v>7</v>
      </c>
      <c r="D5" s="89" t="s">
        <v>9</v>
      </c>
      <c r="E5" s="89" t="s">
        <v>11</v>
      </c>
      <c r="F5" s="89" t="s">
        <v>13</v>
      </c>
      <c r="G5" s="89" t="s">
        <v>15</v>
      </c>
      <c r="H5" s="89" t="s">
        <v>17</v>
      </c>
      <c r="I5" s="89" t="s">
        <v>19</v>
      </c>
      <c r="J5" s="89" t="s">
        <v>21</v>
      </c>
      <c r="K5" s="89" t="s">
        <v>23</v>
      </c>
      <c r="L5" s="89" t="s">
        <v>25</v>
      </c>
      <c r="M5" s="89" t="s">
        <v>29</v>
      </c>
      <c r="N5" s="89" t="s">
        <v>31</v>
      </c>
      <c r="O5" s="89" t="s">
        <v>33</v>
      </c>
    </row>
    <row r="6" spans="2:15" ht="23.25" customHeight="1" thickTop="1">
      <c r="B6" s="90" t="s">
        <v>394</v>
      </c>
      <c r="C6" s="91">
        <f>(IF(('sem 4 COs avg'!C7)="","-",(('sem 4 COs avg'!C7)/3)*('Course wise attainment'!H7)))</f>
        <v>3</v>
      </c>
      <c r="D6" s="91">
        <f>(IF(('sem 4 COs avg'!D7)="","-",(('sem 4 COs avg'!D7)/3)*('Course wise attainment'!H7)))</f>
        <v>2.4</v>
      </c>
      <c r="E6" s="91">
        <f>(IF(('sem 4 COs avg'!E7)="","-",(('sem 4 COs avg'!E7)/3)*('Course wise attainment'!H7)))</f>
        <v>2</v>
      </c>
      <c r="F6" s="91">
        <f>(IF(('sem 4 COs avg'!F7)="","-",(('sem 4 COs avg'!F7)/3)*('Course wise attainment'!H7)))</f>
        <v>2.6</v>
      </c>
      <c r="G6" s="91">
        <f>(IF(('sem 4 COs avg'!G7)="","-",(('sem 4 COs avg'!G7)/3)*('Course wise attainment'!H7)))</f>
        <v>1.7999999999999998</v>
      </c>
      <c r="H6" s="91">
        <f>(IF(('sem 4 COs avg'!H7)="","-",(('sem 4 COs avg'!H7)/3)*('Course wise attainment'!H7)))</f>
        <v>2</v>
      </c>
      <c r="I6" s="91" t="str">
        <f>(IF(('sem 4 COs avg'!I7)="","-",(('sem 4 COs avg'!I7)/3)*('Course wise attainment'!H7)))</f>
        <v>-</v>
      </c>
      <c r="J6" s="91">
        <f>(IF(('sem 4 COs avg'!J7)="","-",(('sem 4 COs avg'!J7)/3)*('Course wise attainment'!H7)))</f>
        <v>2</v>
      </c>
      <c r="K6" s="91">
        <f>(IF(('sem 4 COs avg'!K7)="","-",(('sem 4 COs avg'!K7)/3)*('Course wise attainment'!H7)))</f>
        <v>2.2000000000000002</v>
      </c>
      <c r="L6" s="91" t="str">
        <f>(IF(('sem 4 COs avg'!L7)="","-",(('sem 4 COs avg'!L7)/3)*('Course wise attainment'!H7)))</f>
        <v>-</v>
      </c>
      <c r="M6" s="91" t="str">
        <f>(IF(('sem 4 COs avg'!M7)="","-",(('sem 4 COs avg'!M7)/3)*('Course wise attainment'!H7)))</f>
        <v>-</v>
      </c>
      <c r="N6" s="91" t="str">
        <f>(IF(('sem 4 COs avg'!N7)="","-",(('sem 4 COs avg'!N7)/3)*('Course wise attainment'!H7)))</f>
        <v>-</v>
      </c>
      <c r="O6" s="91" t="str">
        <f>(IF(('sem 4 COs avg'!O7)="","-",(('sem 4 COs avg'!O7)/3)*('Course wise attainment'!H7)))</f>
        <v>-</v>
      </c>
    </row>
    <row r="7" spans="2:15" ht="25.5" customHeight="1">
      <c r="B7" s="90" t="s">
        <v>349</v>
      </c>
      <c r="C7" s="91">
        <f>(IF(('sem 4 COs avg'!C8)="","-",(('sem 4 COs avg'!C8)/3)*('Course wise attainment'!H8)))</f>
        <v>3</v>
      </c>
      <c r="D7" s="91">
        <f>(IF(('sem 4 COs avg'!D8)="","-",(('sem 4 COs avg'!D8)/3)*('Course wise attainment'!H8)))</f>
        <v>3</v>
      </c>
      <c r="E7" s="91">
        <f>(IF(('sem 4 COs avg'!E8)="","-",(('sem 4 COs avg'!E8)/3)*('Course wise attainment'!H8)))</f>
        <v>2</v>
      </c>
      <c r="F7" s="91">
        <f>(IF(('sem 4 COs avg'!F8)="","-",(('sem 4 COs avg'!F8)/3)*('Course wise attainment'!H8)))</f>
        <v>2.75</v>
      </c>
      <c r="G7" s="91">
        <f>(IF(('sem 4 COs avg'!G8)="","-",(('sem 4 COs avg'!G8)/3)*('Course wise attainment'!H8)))</f>
        <v>2</v>
      </c>
      <c r="H7" s="91">
        <f>(IF(('sem 4 COs avg'!H8)="","-",(('sem 4 COs avg'!H8)/3)*('Course wise attainment'!H8)))</f>
        <v>2</v>
      </c>
      <c r="I7" s="91" t="str">
        <f>(IF(('sem 4 COs avg'!I8)="","-",(('sem 4 COs avg'!I8)/3)*('Course wise attainment'!H8)))</f>
        <v>-</v>
      </c>
      <c r="J7" s="91">
        <f>(IF(('sem 4 COs avg'!J8)="","-",(('sem 4 COs avg'!J8)/3)*('Course wise attainment'!H8)))</f>
        <v>1</v>
      </c>
      <c r="K7" s="91">
        <f>(IF(('sem 4 COs avg'!K8)="","-",(('sem 4 COs avg'!K8)/3)*('Course wise attainment'!H8)))</f>
        <v>2</v>
      </c>
      <c r="L7" s="91" t="str">
        <f>(IF(('sem 4 COs avg'!L8)="","-",(('sem 4 COs avg'!L8)/3)*('Course wise attainment'!H8)))</f>
        <v>-</v>
      </c>
      <c r="M7" s="91" t="str">
        <f>(IF(('sem 4 COs avg'!M8)="","-",(('sem 4 COs avg'!M8)/3)*('Course wise attainment'!H8)))</f>
        <v>-</v>
      </c>
      <c r="N7" s="91" t="str">
        <f>(IF(('sem 4 COs avg'!N8)="","-",(('sem 4 COs avg'!N8)/3)*('Course wise attainment'!H8)))</f>
        <v>-</v>
      </c>
      <c r="O7" s="91" t="str">
        <f>(IF(('sem 4 COs avg'!O8)="","-",(('sem 4 COs avg'!O8)/3)*('Course wise attainment'!H8)))</f>
        <v>-</v>
      </c>
    </row>
    <row r="8" spans="2:15" ht="27.75" customHeight="1">
      <c r="B8" s="90" t="s">
        <v>395</v>
      </c>
      <c r="C8" s="91">
        <f>(IF(('sem 4 COs avg'!C9)="","-",(('sem 4 COs avg'!C9)/3)*('Course wise attainment'!H9)))</f>
        <v>3</v>
      </c>
      <c r="D8" s="91">
        <f>(IF(('sem 4 COs avg'!D9)="","-",(('sem 4 COs avg'!D9)/3)*('Course wise attainment'!H9)))</f>
        <v>2</v>
      </c>
      <c r="E8" s="91">
        <f>(IF(('sem 4 COs avg'!E9)="","-",(('sem 4 COs avg'!E9)/3)*('Course wise attainment'!H9)))</f>
        <v>3</v>
      </c>
      <c r="F8" s="91">
        <f>(IF(('sem 4 COs avg'!F9)="","-",(('sem 4 COs avg'!F9)/3)*('Course wise attainment'!H9)))</f>
        <v>2</v>
      </c>
      <c r="G8" s="91">
        <f>(IF(('sem 4 COs avg'!G9)="","-",(('sem 4 COs avg'!G9)/3)*('Course wise attainment'!H9)))</f>
        <v>2.25</v>
      </c>
      <c r="H8" s="91">
        <f>(IF(('sem 4 COs avg'!H9)="","-",(('sem 4 COs avg'!H9)/3)*('Course wise attainment'!H9)))</f>
        <v>2</v>
      </c>
      <c r="I8" s="91" t="str">
        <f>(IF(('sem 4 COs avg'!I9)="","-",(('sem 4 COs avg'!I9)/3)*('Course wise attainment'!H9)))</f>
        <v>-</v>
      </c>
      <c r="J8" s="91">
        <f>(IF(('sem 4 COs avg'!J9)="","-",(('sem 4 COs avg'!J9)/3)*('Course wise attainment'!H9)))</f>
        <v>2</v>
      </c>
      <c r="K8" s="91">
        <f>(IF(('sem 4 COs avg'!K9)="","-",(('sem 4 COs avg'!K9)/3)*('Course wise attainment'!H9)))</f>
        <v>2</v>
      </c>
      <c r="L8" s="108">
        <f>(IF(('sem 4 COs avg'!L9)="","-",(('sem 4 COs avg'!L9)/3)*('Course wise attainment'!H9)))</f>
        <v>2.3333333333333335</v>
      </c>
      <c r="M8" s="91" t="str">
        <f>(IF(('sem 4 COs avg'!M9)="","-",(('sem 4 COs avg'!M9)/3)*('Course wise attainment'!H9)))</f>
        <v>-</v>
      </c>
      <c r="N8" s="91" t="str">
        <f>(IF(('sem 4 COs avg'!N9)="","-",(('sem 4 COs avg'!N9)/3)*('Course wise attainment'!H9)))</f>
        <v>-</v>
      </c>
      <c r="O8" s="91" t="str">
        <f>(IF(('sem 4 COs avg'!O9)="","-",(('sem 4 COs avg'!O9)/3)*('Course wise attainment'!H9)))</f>
        <v>-</v>
      </c>
    </row>
    <row r="9" spans="2:15" ht="23.25" customHeight="1">
      <c r="B9" s="90" t="s">
        <v>356</v>
      </c>
      <c r="C9" s="91">
        <f>(IF(('sem 4 COs avg'!C10)="","-",(('sem 4 COs avg'!C10)/3)*('Course wise attainment'!H10)))</f>
        <v>0</v>
      </c>
      <c r="D9" s="91">
        <f>(IF(('sem 4 COs avg'!D10)="","-",(('sem 4 COs avg'!D10)/3)*('Course wise attainment'!H10)))</f>
        <v>0</v>
      </c>
      <c r="E9" s="91">
        <f>(IF(('sem 4 COs avg'!E10)="","-",(('sem 4 COs avg'!E10)/3)*('Course wise attainment'!H10)))</f>
        <v>0</v>
      </c>
      <c r="F9" s="91">
        <f>(IF(('sem 4 COs avg'!F10)="","-",(('sem 4 COs avg'!F10)/3)*('Course wise attainment'!H10)))</f>
        <v>0</v>
      </c>
      <c r="G9" s="91" t="str">
        <f>(IF(('sem 4 COs avg'!G10)="","-",(('sem 4 COs avg'!G10)/3)*('Course wise attainment'!H10)))</f>
        <v>-</v>
      </c>
      <c r="H9" s="91">
        <f>(IF(('sem 4 COs avg'!H10)="","-",(('sem 4 COs avg'!H10)/3)*('Course wise attainment'!H10)))</f>
        <v>0</v>
      </c>
      <c r="I9" s="91" t="str">
        <f>(IF(('sem 4 COs avg'!I10)="","-",(('sem 4 COs avg'!I10)/3)*('Course wise attainment'!H10)))</f>
        <v>-</v>
      </c>
      <c r="J9" s="91">
        <f>(IF(('sem 4 COs avg'!J10)="","-",(('sem 4 COs avg'!J10)/3)*('Course wise attainment'!H10)))</f>
        <v>0</v>
      </c>
      <c r="K9" s="91">
        <f>(IF(('sem 4 COs avg'!K10)="","-",(('sem 4 COs avg'!K10)/3)*('Course wise attainment'!H10)))</f>
        <v>0</v>
      </c>
      <c r="L9" s="91">
        <f>(IF(('sem 4 COs avg'!L10)="","-",(('sem 4 COs avg'!L10)/3)*('Course wise attainment'!H10)))</f>
        <v>0</v>
      </c>
      <c r="M9" s="91" t="str">
        <f>(IF(('sem 4 COs avg'!M10)="","-",(('sem 4 COs avg'!M10)/3)*('Course wise attainment'!H10)))</f>
        <v>-</v>
      </c>
      <c r="N9" s="91" t="str">
        <f>(IF(('sem 4 COs avg'!N10)="","-",(('sem 4 COs avg'!N10)/3)*('Course wise attainment'!H10)))</f>
        <v>-</v>
      </c>
      <c r="O9" s="91" t="str">
        <f>(IF(('sem 4 COs avg'!O10)="","-",(('sem 4 COs avg'!O10)/3)*('Course wise attainment'!H10)))</f>
        <v>-</v>
      </c>
    </row>
    <row r="10" spans="2:15" ht="21.75" customHeight="1">
      <c r="B10" s="90" t="s">
        <v>364</v>
      </c>
      <c r="C10" s="91">
        <f>(IF(('sem 4 COs avg'!C11)="","-",(('sem 4 COs avg'!C11)/3)*('Course wise attainment'!H11)))</f>
        <v>2.25</v>
      </c>
      <c r="D10" s="91">
        <f>(IF(('sem 4 COs avg'!D11)="","-",(('sem 4 COs avg'!D11)/3)*('Course wise attainment'!H11)))</f>
        <v>2.25</v>
      </c>
      <c r="E10" s="91">
        <f>(IF(('sem 4 COs avg'!E11)="","-",(('sem 4 COs avg'!E11)/3)*('Course wise attainment'!H11)))</f>
        <v>1</v>
      </c>
      <c r="F10" s="91" t="str">
        <f>(IF(('sem 4 COs avg'!F11)="","-",(('sem 4 COs avg'!F11)/3)*('Course wise attainment'!H11)))</f>
        <v>-</v>
      </c>
      <c r="G10" s="108">
        <f>(IF(('sem 4 COs avg'!G11)="","-",(('sem 4 COs avg'!G11)/3)*('Course wise attainment'!H11)))</f>
        <v>1.125</v>
      </c>
      <c r="H10" s="91" t="str">
        <f>(IF(('sem 4 COs avg'!H11)="","-",(('sem 4 COs avg'!H11)/3)*('Course wise attainment'!H11)))</f>
        <v>-</v>
      </c>
      <c r="I10" s="91" t="str">
        <f>(IF(('sem 4 COs avg'!I11)="","-",(('sem 4 COs avg'!I11)/3)*('Course wise attainment'!H11)))</f>
        <v>-</v>
      </c>
      <c r="J10" s="91" t="str">
        <f>(IF(('sem 4 COs avg'!J11)="","-",(('sem 4 COs avg'!J11)/3)*('Course wise attainment'!H11)))</f>
        <v>-</v>
      </c>
      <c r="K10" s="91" t="str">
        <f>(IF(('sem 4 COs avg'!K11)="","-",(('sem 4 COs avg'!K11)/3)*('Course wise attainment'!H11)))</f>
        <v>-</v>
      </c>
      <c r="L10" s="91" t="str">
        <f>(IF(('sem 4 COs avg'!L11)="","-",(('sem 4 COs avg'!L11)/3)*('Course wise attainment'!H11)))</f>
        <v>-</v>
      </c>
      <c r="M10" s="91">
        <f>(IF(('sem 4 COs avg'!M11)="","-",(('sem 4 COs avg'!M11)/3)*('Course wise attainment'!H11)))</f>
        <v>2.25</v>
      </c>
      <c r="N10" s="91" t="str">
        <f>(IF(('sem 4 COs avg'!N11)="","-",(('sem 4 COs avg'!N11)/3)*('Course wise attainment'!H11)))</f>
        <v>-</v>
      </c>
      <c r="O10" s="91" t="str">
        <f>(IF(('sem 4 COs avg'!O11)="","-",(('sem 4 COs avg'!O11)/3)*('Course wise attainment'!H11)))</f>
        <v>-</v>
      </c>
    </row>
    <row r="11" spans="2:15" ht="26.25" customHeight="1">
      <c r="B11" s="90" t="s">
        <v>396</v>
      </c>
      <c r="C11" s="91">
        <f>(IF(('sem 4 COs avg'!C12)="","-",(('sem 4 COs avg'!C12)/3)*('Course wise attainment'!H12)))</f>
        <v>0.75</v>
      </c>
      <c r="D11" s="91">
        <f>(IF(('sem 4 COs avg'!D12)="","-",(('sem 4 COs avg'!D12)/3)*('Course wise attainment'!H12)))</f>
        <v>0.75</v>
      </c>
      <c r="E11" s="91">
        <f>(IF(('sem 4 COs avg'!E12)="","-",(('sem 4 COs avg'!E12)/3)*('Course wise attainment'!H12)))</f>
        <v>0.5</v>
      </c>
      <c r="F11" s="91">
        <f>(IF(('sem 4 COs avg'!F12)="","-",(('sem 4 COs avg'!F12)/3)*('Course wise attainment'!H12)))</f>
        <v>0.25</v>
      </c>
      <c r="G11" s="91" t="str">
        <f>(IF(('sem 4 COs avg'!G12)="","-",(('sem 4 COs avg'!G12)/3)*('Course wise attainment'!H12)))</f>
        <v>-</v>
      </c>
      <c r="H11" s="91">
        <f>(IF(('sem 4 COs avg'!H12)="","-",(('sem 4 COs avg'!H12)/3)*('Course wise attainment'!H12)))</f>
        <v>0.5</v>
      </c>
      <c r="I11" s="91" t="str">
        <f>(IF(('sem 4 COs avg'!I12)="","-",(('sem 4 COs avg'!I12)/3)*('Course wise attainment'!H12)))</f>
        <v>-</v>
      </c>
      <c r="J11" s="91" t="str">
        <f>(IF(('sem 4 COs avg'!J12)="","-",(('sem 4 COs avg'!J12)/3)*('Course wise attainment'!H12)))</f>
        <v>-</v>
      </c>
      <c r="K11" s="91" t="str">
        <f>(IF(('sem 4 COs avg'!K12)="","-",(('sem 4 COs avg'!K12)/3)*('Course wise attainment'!H12)))</f>
        <v>-</v>
      </c>
      <c r="L11" s="91" t="str">
        <f>(IF(('sem 4 COs avg'!L12)="","-",(('sem 4 COs avg'!L12)/3)*('Course wise attainment'!H12)))</f>
        <v>-</v>
      </c>
      <c r="M11" s="91" t="str">
        <f>(IF(('sem 4 COs avg'!M12)="","-",(('sem 4 COs avg'!M12)/3)*('Course wise attainment'!H12)))</f>
        <v>-</v>
      </c>
      <c r="N11" s="91">
        <f>(IF(('sem 4 COs avg'!N12)="","-",(('sem 4 COs avg'!N12)/3)*('Course wise attainment'!H12)))</f>
        <v>0.5</v>
      </c>
      <c r="O11" s="91" t="str">
        <f>(IF(('sem 4 COs avg'!O12)="","-",(('sem 4 COs avg'!O12)/3)*('Course wise attainment'!H12)))</f>
        <v>-</v>
      </c>
    </row>
    <row r="12" spans="2:15" ht="33.75" customHeight="1">
      <c r="B12" s="90" t="s">
        <v>397</v>
      </c>
      <c r="C12" s="91">
        <f>(IF(('sem 4 COs avg'!C13)="","-",(('sem 4 COs avg'!C13)/3)*('Course wise attainment'!H13)))</f>
        <v>3</v>
      </c>
      <c r="D12" s="91">
        <f>(IF(('sem 4 COs avg'!D13)="","-",(('sem 4 COs avg'!D13)/3)*('Course wise attainment'!H13)))</f>
        <v>3</v>
      </c>
      <c r="E12" s="91">
        <f>(IF(('sem 4 COs avg'!E13)="","-",(('sem 4 COs avg'!E13)/3)*('Course wise attainment'!H13)))</f>
        <v>1</v>
      </c>
      <c r="F12" s="91">
        <f>(IF(('sem 4 COs avg'!F13)="","-",(('sem 4 COs avg'!F13)/3)*('Course wise attainment'!H13)))</f>
        <v>1</v>
      </c>
      <c r="G12" s="91" t="str">
        <f>(IF(('sem 4 COs avg'!G13)="","-",(('sem 4 COs avg'!G13)/3)*('Course wise attainment'!H13)))</f>
        <v>-</v>
      </c>
      <c r="H12" s="91" t="str">
        <f>(IF(('sem 4 COs avg'!H13)="","-",(('sem 4 COs avg'!H13)/3)*('Course wise attainment'!H13)))</f>
        <v>-</v>
      </c>
      <c r="I12" s="91" t="str">
        <f>(IF(('sem 4 COs avg'!I13)="","-",(('sem 4 COs avg'!I13)/3)*('Course wise attainment'!H13)))</f>
        <v>-</v>
      </c>
      <c r="J12" s="91">
        <f>(IF(('sem 4 COs avg'!J13)="","-",(('sem 4 COs avg'!J13)/3)*('Course wise attainment'!H13)))</f>
        <v>2</v>
      </c>
      <c r="K12" s="91" t="str">
        <f>(IF(('sem 4 COs avg'!K13)="","-",(('sem 4 COs avg'!K13)/3)*('Course wise attainment'!H13)))</f>
        <v>-</v>
      </c>
      <c r="L12" s="91" t="str">
        <f>(IF(('sem 4 COs avg'!L13)="","-",(('sem 4 COs avg'!L13)/3)*('Course wise attainment'!H13)))</f>
        <v>-</v>
      </c>
      <c r="M12" s="91" t="str">
        <f>(IF(('sem 4 COs avg'!M13)="","-",(('sem 4 COs avg'!M13)/3)*('Course wise attainment'!H13)))</f>
        <v>-</v>
      </c>
      <c r="N12" s="91">
        <f>(IF(('sem 4 COs avg'!N13)="","-",(('sem 4 COs avg'!N13)/3)*('Course wise attainment'!H13)))</f>
        <v>3</v>
      </c>
      <c r="O12" s="91" t="str">
        <f>(IF(('sem 4 COs avg'!O13)="","-",(('sem 4 COs avg'!O13)/3)*('Course wise attainment'!H13)))</f>
        <v>-</v>
      </c>
    </row>
    <row r="13" spans="2:15" ht="22.5" customHeight="1">
      <c r="B13" s="90" t="s">
        <v>390</v>
      </c>
      <c r="C13" s="91">
        <f>(IF(('sem 4 COs avg'!C14)="","-",(('sem 4 COs avg'!C14)/3)*('Course wise attainment'!H14)))</f>
        <v>0.75</v>
      </c>
      <c r="D13" s="91">
        <f>(IF(('sem 4 COs avg'!D14)="","-",(('sem 4 COs avg'!D14)/3)*('Course wise attainment'!H14)))</f>
        <v>0.75</v>
      </c>
      <c r="E13" s="91">
        <f>(IF(('sem 4 COs avg'!E14)="","-",(('sem 4 COs avg'!E14)/3)*('Course wise attainment'!H14)))</f>
        <v>0.75</v>
      </c>
      <c r="F13" s="108">
        <f>(IF(('sem 4 COs avg'!F14)="","-",(('sem 4 COs avg'!F14)/3)*('Course wise attainment'!H14)))</f>
        <v>0.625</v>
      </c>
      <c r="G13" s="91">
        <f>(IF(('sem 4 COs avg'!G14)="","-",(('sem 4 COs avg'!G14)/3)*('Course wise attainment'!H14)))</f>
        <v>0.5</v>
      </c>
      <c r="H13" s="91">
        <f>(IF(('sem 4 COs avg'!H14)="","-",(('sem 4 COs avg'!H14)/3)*('Course wise attainment'!H14)))</f>
        <v>0.5</v>
      </c>
      <c r="I13" s="91" t="str">
        <f>(IF(('sem 4 COs avg'!I14)="","-",(('sem 4 COs avg'!I14)/3)*('Course wise attainment'!H14)))</f>
        <v>-</v>
      </c>
      <c r="J13" s="91">
        <f>(IF(('sem 4 COs avg'!J14)="","-",(('sem 4 COs avg'!J14)/3)*('Course wise attainment'!H14)))</f>
        <v>0.5</v>
      </c>
      <c r="K13" s="91">
        <f>(IF(('sem 4 COs avg'!K14)="","-",(('sem 4 COs avg'!K14)/3)*('Course wise attainment'!H14)))</f>
        <v>0.7</v>
      </c>
      <c r="L13" s="91" t="str">
        <f>(IF(('sem 4 COs avg'!L14)="","-",(('sem 4 COs avg'!L14)/3)*('Course wise attainment'!H14)))</f>
        <v>-</v>
      </c>
      <c r="M13" s="91" t="str">
        <f>(IF(('sem 4 COs avg'!M14)="","-",(('sem 4 COs avg'!M14)/3)*('Course wise attainment'!H14)))</f>
        <v>-</v>
      </c>
      <c r="N13" s="91" t="str">
        <f>(IF(('sem 4 COs avg'!N14)="","-",(('sem 4 COs avg'!N14)/3)*('Course wise attainment'!H14)))</f>
        <v>-</v>
      </c>
      <c r="O13" s="91">
        <f>(IF(('sem 4 COs avg'!O14)="","-",(('sem 4 COs avg'!O14)/3)*('Course wise attainment'!H14)))</f>
        <v>0.75</v>
      </c>
    </row>
    <row r="14" spans="2:15" ht="39" customHeight="1">
      <c r="B14" s="90" t="s">
        <v>391</v>
      </c>
      <c r="C14" s="91">
        <f>(IF(('sem 4 COs avg'!C15)="","-",(('sem 4 COs avg'!C15)/3)*('Course wise attainment'!H15)))</f>
        <v>3</v>
      </c>
      <c r="D14" s="91">
        <f>(IF(('sem 4 COs avg'!D15)="","-",(('sem 4 COs avg'!D15)/3)*('Course wise attainment'!H15)))</f>
        <v>3</v>
      </c>
      <c r="E14" s="91">
        <f>(IF(('sem 4 COs avg'!E15)="","-",(('sem 4 COs avg'!E15)/3)*('Course wise attainment'!H15)))</f>
        <v>2.25</v>
      </c>
      <c r="F14" s="91">
        <f>(IF(('sem 4 COs avg'!F15)="","-",(('sem 4 COs avg'!F15)/3)*('Course wise attainment'!H15)))</f>
        <v>2.5</v>
      </c>
      <c r="G14" s="91">
        <f>(IF(('sem 4 COs avg'!G15)="","-",(('sem 4 COs avg'!G15)/3)*('Course wise attainment'!H15)))</f>
        <v>2</v>
      </c>
      <c r="H14" s="91">
        <f>(IF(('sem 4 COs avg'!H15)="","-",(('sem 4 COs avg'!H15)/3)*('Course wise attainment'!H15)))</f>
        <v>2</v>
      </c>
      <c r="I14" s="91" t="str">
        <f>(IF(('sem 4 COs avg'!I15)="","-",(('sem 4 COs avg'!I15)/3)*('Course wise attainment'!H15)))</f>
        <v>-</v>
      </c>
      <c r="J14" s="91">
        <f>(IF(('sem 4 COs avg'!J15)="","-",(('sem 4 COs avg'!J15)/3)*('Course wise attainment'!H15)))</f>
        <v>2</v>
      </c>
      <c r="K14" s="91">
        <f>(IF(('sem 4 COs avg'!K15)="","-",(('sem 4 COs avg'!K15)/3)*('Course wise attainment'!H15)))</f>
        <v>2.6</v>
      </c>
      <c r="L14" s="91" t="str">
        <f>(IF(('sem 4 COs avg'!L15)="","-",(('sem 4 COs avg'!L15)/3)*('Course wise attainment'!H15)))</f>
        <v>-</v>
      </c>
      <c r="M14" s="91" t="str">
        <f>(IF(('sem 4 COs avg'!M15)="","-",(('sem 4 COs avg'!M15)/3)*('Course wise attainment'!H15)))</f>
        <v>-</v>
      </c>
      <c r="N14" s="91" t="str">
        <f>(IF(('sem 4 COs avg'!N15)="","-",(('sem 4 COs avg'!N15)/3)*('Course wise attainment'!H15)))</f>
        <v>-</v>
      </c>
      <c r="O14" s="91">
        <f>(IF(('sem 4 COs avg'!O15)="","-",(('sem 4 COs avg'!O15)/3)*('Course wise attainment'!H15)))</f>
        <v>3</v>
      </c>
    </row>
    <row r="15" spans="2:15" ht="15.75">
      <c r="B15" s="1"/>
    </row>
    <row r="16" spans="2:15" ht="16.5">
      <c r="B16" s="52" t="s">
        <v>129</v>
      </c>
    </row>
    <row r="17" spans="2:6" ht="16.5">
      <c r="B17" s="52"/>
    </row>
    <row r="18" spans="2:6" ht="69.75" customHeight="1">
      <c r="B18" s="141" t="s">
        <v>130</v>
      </c>
      <c r="C18" s="141"/>
      <c r="D18" s="141"/>
      <c r="E18" s="141"/>
      <c r="F18" s="141"/>
    </row>
    <row r="19" spans="2:6" ht="16.5">
      <c r="B19" s="53" t="s">
        <v>131</v>
      </c>
    </row>
    <row r="20" spans="2:6" ht="48" customHeight="1">
      <c r="B20" s="161" t="s">
        <v>132</v>
      </c>
      <c r="C20" s="161"/>
      <c r="D20" s="161"/>
      <c r="E20" s="161"/>
      <c r="F20" s="161"/>
    </row>
    <row r="21" spans="2:6" ht="16.5">
      <c r="B21" s="54" t="s">
        <v>133</v>
      </c>
    </row>
    <row r="22" spans="2:6" ht="16.5">
      <c r="B22" s="52"/>
    </row>
    <row r="23" spans="2:6" ht="34.5" customHeight="1">
      <c r="B23" s="161" t="s">
        <v>134</v>
      </c>
      <c r="C23" s="161"/>
      <c r="D23" s="161"/>
      <c r="E23" s="161"/>
      <c r="F23" s="161"/>
    </row>
    <row r="24" spans="2:6" ht="16.5">
      <c r="B24" s="53" t="s">
        <v>135</v>
      </c>
    </row>
  </sheetData>
  <mergeCells count="5">
    <mergeCell ref="B2:O2"/>
    <mergeCell ref="B3:O3"/>
    <mergeCell ref="B18:F18"/>
    <mergeCell ref="B20:F20"/>
    <mergeCell ref="B23:F23"/>
  </mergeCell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dimension ref="B3:O22"/>
  <sheetViews>
    <sheetView workbookViewId="0">
      <selection activeCell="C10" sqref="C10:O10"/>
    </sheetView>
  </sheetViews>
  <sheetFormatPr defaultRowHeight="15"/>
  <cols>
    <col min="2" max="2" width="47.85546875" customWidth="1"/>
    <col min="3" max="3" width="14.42578125" customWidth="1"/>
  </cols>
  <sheetData>
    <row r="3" spans="2:15" ht="25.5">
      <c r="D3" s="175" t="s">
        <v>137</v>
      </c>
      <c r="E3" s="175"/>
      <c r="F3" s="175"/>
      <c r="G3" s="175"/>
      <c r="H3" s="175"/>
      <c r="I3" s="175"/>
      <c r="J3" s="175"/>
      <c r="K3" s="175"/>
      <c r="L3" s="175"/>
    </row>
    <row r="4" spans="2:15" ht="25.5">
      <c r="D4" s="55"/>
      <c r="E4" s="55"/>
      <c r="F4" s="55"/>
      <c r="G4" s="55"/>
      <c r="H4" s="55"/>
      <c r="I4" s="55"/>
      <c r="J4" s="55"/>
      <c r="K4" s="55"/>
      <c r="L4" s="55"/>
    </row>
    <row r="5" spans="2:15" ht="21" thickBot="1">
      <c r="B5" s="56"/>
    </row>
    <row r="6" spans="2:15" ht="19.5" thickBot="1">
      <c r="B6" s="57" t="s">
        <v>138</v>
      </c>
      <c r="C6" s="58" t="s">
        <v>7</v>
      </c>
      <c r="D6" s="58" t="s">
        <v>9</v>
      </c>
      <c r="E6" s="58" t="s">
        <v>11</v>
      </c>
      <c r="F6" s="58" t="s">
        <v>13</v>
      </c>
      <c r="G6" s="58" t="s">
        <v>15</v>
      </c>
      <c r="H6" s="58" t="s">
        <v>17</v>
      </c>
      <c r="I6" s="58" t="s">
        <v>19</v>
      </c>
      <c r="J6" s="58" t="s">
        <v>21</v>
      </c>
      <c r="K6" s="58" t="s">
        <v>23</v>
      </c>
      <c r="L6" s="58" t="s">
        <v>25</v>
      </c>
      <c r="M6" s="58" t="s">
        <v>29</v>
      </c>
      <c r="N6" s="58" t="s">
        <v>31</v>
      </c>
      <c r="O6" s="58" t="s">
        <v>33</v>
      </c>
    </row>
    <row r="7" spans="2:15" ht="24" customHeight="1" thickBot="1">
      <c r="B7" s="59" t="s">
        <v>139</v>
      </c>
      <c r="C7" s="60">
        <v>3</v>
      </c>
      <c r="D7" s="60">
        <v>2</v>
      </c>
      <c r="E7" s="60">
        <v>2</v>
      </c>
      <c r="F7" s="60">
        <v>3</v>
      </c>
      <c r="G7" s="60">
        <v>2</v>
      </c>
      <c r="H7" s="60">
        <v>2</v>
      </c>
      <c r="I7" s="60">
        <v>3</v>
      </c>
      <c r="J7" s="60">
        <v>3</v>
      </c>
      <c r="K7" s="60">
        <v>3</v>
      </c>
      <c r="L7" s="60">
        <v>3</v>
      </c>
      <c r="M7" s="60">
        <v>2</v>
      </c>
      <c r="N7" s="60">
        <v>2</v>
      </c>
      <c r="O7" s="60">
        <v>3</v>
      </c>
    </row>
    <row r="8" spans="2:15" ht="23.25" customHeight="1" thickBot="1">
      <c r="B8" s="59" t="s">
        <v>140</v>
      </c>
      <c r="C8" s="60">
        <v>3</v>
      </c>
      <c r="D8" s="60">
        <v>2</v>
      </c>
      <c r="E8" s="60">
        <v>2</v>
      </c>
      <c r="F8" s="60">
        <v>3</v>
      </c>
      <c r="G8" s="60">
        <v>2</v>
      </c>
      <c r="H8" s="60">
        <v>1</v>
      </c>
      <c r="I8" s="60">
        <v>1</v>
      </c>
      <c r="J8" s="60">
        <v>2</v>
      </c>
      <c r="K8" s="60">
        <v>3</v>
      </c>
      <c r="L8" s="60">
        <v>2</v>
      </c>
      <c r="M8" s="60">
        <v>3</v>
      </c>
      <c r="N8" s="60">
        <v>2</v>
      </c>
      <c r="O8" s="60">
        <v>3</v>
      </c>
    </row>
    <row r="9" spans="2:15" ht="23.25" customHeight="1" thickBot="1">
      <c r="B9" s="59" t="s">
        <v>141</v>
      </c>
      <c r="C9" s="60">
        <v>3</v>
      </c>
      <c r="D9" s="60">
        <v>3</v>
      </c>
      <c r="E9" s="60">
        <v>2</v>
      </c>
      <c r="F9" s="60">
        <v>3</v>
      </c>
      <c r="G9" s="60">
        <v>2</v>
      </c>
      <c r="H9" s="60">
        <v>1</v>
      </c>
      <c r="I9" s="60">
        <v>1</v>
      </c>
      <c r="J9" s="60">
        <v>2</v>
      </c>
      <c r="K9" s="60">
        <v>2</v>
      </c>
      <c r="L9" s="60">
        <v>2</v>
      </c>
      <c r="M9" s="60">
        <v>3</v>
      </c>
      <c r="N9" s="60">
        <v>3</v>
      </c>
      <c r="O9" s="60">
        <v>3</v>
      </c>
    </row>
    <row r="10" spans="2:15" ht="30" customHeight="1" thickBot="1">
      <c r="B10" s="59" t="s">
        <v>142</v>
      </c>
      <c r="C10" s="92">
        <f>AVERAGE(C7:C9)</f>
        <v>3</v>
      </c>
      <c r="D10" s="93">
        <f t="shared" ref="D10:O10" si="0">AVERAGE(D7:D9)</f>
        <v>2.3333333333333335</v>
      </c>
      <c r="E10" s="92">
        <f t="shared" si="0"/>
        <v>2</v>
      </c>
      <c r="F10" s="92">
        <f t="shared" si="0"/>
        <v>3</v>
      </c>
      <c r="G10" s="92">
        <f t="shared" si="0"/>
        <v>2</v>
      </c>
      <c r="H10" s="93">
        <f t="shared" si="0"/>
        <v>1.3333333333333333</v>
      </c>
      <c r="I10" s="93">
        <f t="shared" si="0"/>
        <v>1.6666666666666667</v>
      </c>
      <c r="J10" s="93">
        <f t="shared" si="0"/>
        <v>2.3333333333333335</v>
      </c>
      <c r="K10" s="93">
        <f t="shared" si="0"/>
        <v>2.6666666666666665</v>
      </c>
      <c r="L10" s="93">
        <f t="shared" si="0"/>
        <v>2.3333333333333335</v>
      </c>
      <c r="M10" s="93">
        <f t="shared" si="0"/>
        <v>2.6666666666666665</v>
      </c>
      <c r="N10" s="93">
        <f t="shared" si="0"/>
        <v>2.3333333333333335</v>
      </c>
      <c r="O10" s="93">
        <f t="shared" si="0"/>
        <v>3</v>
      </c>
    </row>
    <row r="11" spans="2:15" ht="15.75">
      <c r="B11" s="1"/>
    </row>
    <row r="14" spans="2:15" ht="21.75">
      <c r="B14" s="176" t="s">
        <v>143</v>
      </c>
      <c r="C14" s="176"/>
      <c r="D14" s="176"/>
      <c r="E14" s="176"/>
      <c r="I14" s="177" t="s">
        <v>144</v>
      </c>
      <c r="J14" s="177"/>
      <c r="K14" s="177"/>
      <c r="L14" s="177"/>
      <c r="M14" s="177"/>
      <c r="N14" s="177"/>
      <c r="O14" s="177"/>
    </row>
    <row r="16" spans="2:15" ht="37.5">
      <c r="B16" s="61" t="s">
        <v>145</v>
      </c>
      <c r="C16" s="62" t="s">
        <v>146</v>
      </c>
      <c r="I16" s="165" t="s">
        <v>147</v>
      </c>
      <c r="J16" s="165"/>
      <c r="K16" s="165"/>
      <c r="L16" s="165"/>
      <c r="M16" s="165"/>
      <c r="N16" s="165"/>
      <c r="O16" s="165"/>
    </row>
    <row r="17" spans="2:15" ht="16.5">
      <c r="B17" s="44" t="s">
        <v>148</v>
      </c>
      <c r="C17" s="45" t="s">
        <v>149</v>
      </c>
      <c r="I17" s="165"/>
      <c r="J17" s="165"/>
      <c r="K17" s="165"/>
      <c r="L17" s="165"/>
      <c r="M17" s="165"/>
      <c r="N17" s="165"/>
      <c r="O17" s="165"/>
    </row>
    <row r="18" spans="2:15" ht="16.5">
      <c r="B18" s="44" t="s">
        <v>150</v>
      </c>
      <c r="C18" s="45" t="s">
        <v>151</v>
      </c>
      <c r="I18" s="141" t="s">
        <v>398</v>
      </c>
      <c r="J18" s="141"/>
      <c r="K18" s="141"/>
      <c r="L18" s="141"/>
      <c r="M18" s="141"/>
      <c r="N18" s="141"/>
      <c r="O18" s="141"/>
    </row>
    <row r="19" spans="2:15" ht="16.5">
      <c r="B19" s="44" t="s">
        <v>152</v>
      </c>
      <c r="C19" s="45" t="s">
        <v>153</v>
      </c>
      <c r="I19" s="141"/>
      <c r="J19" s="141"/>
      <c r="K19" s="141"/>
      <c r="L19" s="141"/>
      <c r="M19" s="141"/>
      <c r="N19" s="141"/>
      <c r="O19" s="141"/>
    </row>
    <row r="20" spans="2:15" ht="16.5">
      <c r="B20" s="44" t="s">
        <v>154</v>
      </c>
      <c r="C20" s="45" t="s">
        <v>155</v>
      </c>
      <c r="I20" s="141"/>
      <c r="J20" s="141"/>
      <c r="K20" s="141"/>
      <c r="L20" s="141"/>
      <c r="M20" s="141"/>
      <c r="N20" s="141"/>
      <c r="O20" s="141"/>
    </row>
    <row r="21" spans="2:15">
      <c r="B21" s="63"/>
      <c r="C21" s="63"/>
    </row>
    <row r="22" spans="2:15" ht="16.5">
      <c r="I22" s="172" t="s">
        <v>156</v>
      </c>
      <c r="J22" s="172"/>
      <c r="K22" s="172"/>
      <c r="L22" s="172"/>
      <c r="M22" s="172"/>
      <c r="N22" s="172"/>
      <c r="O22" s="172"/>
    </row>
  </sheetData>
  <mergeCells count="6">
    <mergeCell ref="I22:O22"/>
    <mergeCell ref="D3:L3"/>
    <mergeCell ref="B14:E14"/>
    <mergeCell ref="I14:O14"/>
    <mergeCell ref="I16:O17"/>
    <mergeCell ref="I18:O20"/>
  </mergeCells>
  <pageMargins left="0.7" right="0.7" top="0.75" bottom="0.75" header="0.3" footer="0.3"/>
</worksheet>
</file>

<file path=xl/worksheets/sheet98.xml><?xml version="1.0" encoding="utf-8"?>
<worksheet xmlns="http://schemas.openxmlformats.org/spreadsheetml/2006/main" xmlns:r="http://schemas.openxmlformats.org/officeDocument/2006/relationships">
  <dimension ref="B2:N13"/>
  <sheetViews>
    <sheetView workbookViewId="0">
      <selection activeCell="C8" sqref="C8:C13"/>
    </sheetView>
  </sheetViews>
  <sheetFormatPr defaultRowHeight="15"/>
  <cols>
    <col min="3" max="3" width="52.28515625" customWidth="1"/>
  </cols>
  <sheetData>
    <row r="2" spans="2:14" ht="25.5">
      <c r="B2" s="139" t="s">
        <v>35</v>
      </c>
      <c r="C2" s="139"/>
      <c r="F2" s="141" t="s">
        <v>42</v>
      </c>
      <c r="G2" s="141"/>
      <c r="H2" s="141"/>
      <c r="I2" s="141"/>
      <c r="J2" s="141"/>
      <c r="K2" s="141"/>
      <c r="L2" s="141"/>
      <c r="M2" s="141"/>
      <c r="N2" s="141"/>
    </row>
    <row r="3" spans="2:14">
      <c r="F3" s="141"/>
      <c r="G3" s="141"/>
      <c r="H3" s="141"/>
      <c r="I3" s="141"/>
      <c r="J3" s="141"/>
      <c r="K3" s="141"/>
      <c r="L3" s="141"/>
      <c r="M3" s="141"/>
      <c r="N3" s="141"/>
    </row>
    <row r="4" spans="2:14">
      <c r="F4" s="141"/>
      <c r="G4" s="141"/>
      <c r="H4" s="141"/>
      <c r="I4" s="141"/>
      <c r="J4" s="141"/>
      <c r="K4" s="141"/>
      <c r="L4" s="141"/>
      <c r="M4" s="141"/>
      <c r="N4" s="141"/>
    </row>
    <row r="5" spans="2:14" ht="18">
      <c r="B5" s="140" t="s">
        <v>402</v>
      </c>
      <c r="C5" s="140"/>
      <c r="F5" s="141"/>
      <c r="G5" s="141"/>
      <c r="H5" s="141"/>
      <c r="I5" s="141"/>
      <c r="J5" s="141"/>
      <c r="K5" s="141"/>
      <c r="L5" s="141"/>
      <c r="M5" s="141"/>
      <c r="N5" s="141"/>
    </row>
    <row r="6" spans="2:14">
      <c r="F6" s="141"/>
      <c r="G6" s="141"/>
      <c r="H6" s="141"/>
      <c r="I6" s="141"/>
      <c r="J6" s="141"/>
      <c r="K6" s="141"/>
      <c r="L6" s="141"/>
      <c r="M6" s="141"/>
      <c r="N6" s="141"/>
    </row>
    <row r="7" spans="2:14" ht="18.75">
      <c r="B7" s="11" t="s">
        <v>36</v>
      </c>
      <c r="C7" s="12" t="s">
        <v>37</v>
      </c>
      <c r="F7" s="141"/>
      <c r="G7" s="141"/>
      <c r="H7" s="141"/>
      <c r="I7" s="141"/>
      <c r="J7" s="141"/>
      <c r="K7" s="141"/>
      <c r="L7" s="141"/>
      <c r="M7" s="141"/>
      <c r="N7" s="141"/>
    </row>
    <row r="8" spans="2:14" ht="47.25" customHeight="1">
      <c r="B8" s="35">
        <v>1</v>
      </c>
      <c r="C8" s="29" t="s">
        <v>403</v>
      </c>
      <c r="F8" s="141"/>
      <c r="G8" s="141"/>
      <c r="H8" s="141"/>
      <c r="I8" s="141"/>
      <c r="J8" s="141"/>
      <c r="K8" s="141"/>
      <c r="L8" s="141"/>
      <c r="M8" s="141"/>
      <c r="N8" s="141"/>
    </row>
    <row r="9" spans="2:14" ht="49.5" customHeight="1">
      <c r="B9" s="35">
        <v>2</v>
      </c>
      <c r="C9" s="29" t="s">
        <v>404</v>
      </c>
    </row>
    <row r="10" spans="2:14" ht="39" customHeight="1">
      <c r="B10" s="35">
        <v>3</v>
      </c>
      <c r="C10" s="94" t="s">
        <v>405</v>
      </c>
    </row>
    <row r="11" spans="2:14" ht="36.75" customHeight="1">
      <c r="B11" s="35">
        <v>4</v>
      </c>
      <c r="C11" s="29" t="s">
        <v>406</v>
      </c>
    </row>
    <row r="12" spans="2:14" ht="33">
      <c r="B12" s="35">
        <v>5</v>
      </c>
      <c r="C12" s="29" t="s">
        <v>407</v>
      </c>
    </row>
    <row r="13" spans="2:14" ht="49.5">
      <c r="B13" s="35">
        <v>6</v>
      </c>
      <c r="C13" s="28" t="s">
        <v>408</v>
      </c>
    </row>
  </sheetData>
  <mergeCells count="3">
    <mergeCell ref="B2:C2"/>
    <mergeCell ref="F2:N8"/>
    <mergeCell ref="B5:C5"/>
  </mergeCell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dimension ref="B2:T18"/>
  <sheetViews>
    <sheetView topLeftCell="A3" workbookViewId="0">
      <selection activeCell="C12" sqref="C12:O12"/>
    </sheetView>
  </sheetViews>
  <sheetFormatPr defaultRowHeight="15"/>
  <cols>
    <col min="18" max="18" width="18.28515625" customWidth="1"/>
  </cols>
  <sheetData>
    <row r="2" spans="2:20" ht="25.5">
      <c r="B2" s="143" t="s">
        <v>44</v>
      </c>
      <c r="C2" s="143"/>
      <c r="D2" s="143"/>
      <c r="E2" s="143"/>
      <c r="F2" s="143"/>
      <c r="G2" s="143"/>
      <c r="H2" s="143"/>
      <c r="I2" s="143"/>
      <c r="J2" s="143"/>
      <c r="K2" s="143"/>
      <c r="L2" s="143"/>
      <c r="M2" s="143"/>
      <c r="N2" s="143"/>
      <c r="O2" s="143"/>
      <c r="S2" s="48"/>
      <c r="T2" s="48"/>
    </row>
    <row r="3" spans="2:20" ht="18.75">
      <c r="B3" s="144" t="s">
        <v>409</v>
      </c>
      <c r="C3" s="144"/>
      <c r="D3" s="144"/>
      <c r="E3" s="144"/>
      <c r="F3" s="144"/>
      <c r="G3" s="144"/>
      <c r="H3" s="144"/>
      <c r="I3" s="144"/>
      <c r="J3" s="144"/>
      <c r="K3" s="144"/>
      <c r="L3" s="144"/>
      <c r="M3" s="144"/>
      <c r="N3" s="144"/>
      <c r="O3" s="144"/>
      <c r="S3" s="48"/>
      <c r="T3" s="48"/>
    </row>
    <row r="4" spans="2:20" ht="16.5">
      <c r="B4" s="15"/>
      <c r="C4" s="15"/>
      <c r="D4" s="15"/>
      <c r="E4" s="15"/>
      <c r="F4" s="15"/>
      <c r="G4" s="15"/>
      <c r="H4" s="15"/>
      <c r="I4" s="15"/>
      <c r="J4" s="15"/>
      <c r="K4" s="15"/>
      <c r="L4" s="15"/>
      <c r="S4" s="48"/>
      <c r="T4" s="48"/>
    </row>
    <row r="5" spans="2:20" ht="312">
      <c r="B5" s="16" t="s">
        <v>45</v>
      </c>
      <c r="C5" s="17" t="s">
        <v>46</v>
      </c>
      <c r="D5" s="17" t="s">
        <v>47</v>
      </c>
      <c r="E5" s="17" t="s">
        <v>48</v>
      </c>
      <c r="F5" s="17" t="s">
        <v>49</v>
      </c>
      <c r="G5" s="17" t="s">
        <v>50</v>
      </c>
      <c r="H5" s="17" t="s">
        <v>51</v>
      </c>
      <c r="I5" s="17" t="s">
        <v>52</v>
      </c>
      <c r="J5" s="17" t="s">
        <v>53</v>
      </c>
      <c r="K5" s="17" t="s">
        <v>54</v>
      </c>
      <c r="L5" s="17" t="s">
        <v>55</v>
      </c>
      <c r="M5" s="17" t="s">
        <v>56</v>
      </c>
      <c r="N5" s="17" t="s">
        <v>57</v>
      </c>
      <c r="O5" s="17" t="s">
        <v>58</v>
      </c>
      <c r="S5" s="48"/>
      <c r="T5" s="48"/>
    </row>
    <row r="6" spans="2:20" ht="16.5">
      <c r="B6" s="18" t="s">
        <v>59</v>
      </c>
      <c r="C6" s="19">
        <v>3</v>
      </c>
      <c r="D6" s="19">
        <v>2</v>
      </c>
      <c r="E6" s="19"/>
      <c r="F6" s="19"/>
      <c r="G6" s="19"/>
      <c r="H6" s="19"/>
      <c r="I6" s="19"/>
      <c r="J6" s="19"/>
      <c r="K6" s="19"/>
      <c r="L6" s="19"/>
      <c r="M6" s="19">
        <v>3</v>
      </c>
      <c r="N6" s="19"/>
      <c r="O6" s="19"/>
      <c r="S6" s="20"/>
    </row>
    <row r="7" spans="2:20">
      <c r="B7" s="18" t="s">
        <v>60</v>
      </c>
      <c r="C7" s="19">
        <v>3</v>
      </c>
      <c r="D7" s="19">
        <v>2</v>
      </c>
      <c r="E7" s="19"/>
      <c r="F7" s="19"/>
      <c r="G7" s="19"/>
      <c r="H7" s="19"/>
      <c r="I7" s="19"/>
      <c r="J7" s="19"/>
      <c r="K7" s="19"/>
      <c r="L7" s="19"/>
      <c r="M7" s="19">
        <v>3</v>
      </c>
      <c r="N7" s="19"/>
      <c r="O7" s="19"/>
      <c r="Q7" s="18" t="s">
        <v>61</v>
      </c>
      <c r="R7" s="18" t="s">
        <v>613</v>
      </c>
    </row>
    <row r="8" spans="2:20">
      <c r="B8" s="18" t="s">
        <v>63</v>
      </c>
      <c r="C8" s="19">
        <v>3</v>
      </c>
      <c r="D8" s="19">
        <v>2</v>
      </c>
      <c r="E8" s="19"/>
      <c r="F8" s="19"/>
      <c r="G8" s="19"/>
      <c r="H8" s="19"/>
      <c r="I8" s="19"/>
      <c r="J8" s="19"/>
      <c r="K8" s="19"/>
      <c r="L8" s="19"/>
      <c r="M8" s="19">
        <v>3</v>
      </c>
      <c r="N8" s="19"/>
      <c r="O8" s="19"/>
      <c r="Q8" s="21"/>
      <c r="R8" s="22" t="s">
        <v>64</v>
      </c>
    </row>
    <row r="9" spans="2:20">
      <c r="B9" s="18" t="s">
        <v>65</v>
      </c>
      <c r="C9" s="19">
        <v>3</v>
      </c>
      <c r="D9" s="19">
        <v>2</v>
      </c>
      <c r="E9" s="19">
        <v>1</v>
      </c>
      <c r="F9" s="19"/>
      <c r="G9" s="19">
        <v>2</v>
      </c>
      <c r="H9" s="19"/>
      <c r="I9" s="19"/>
      <c r="J9" s="19"/>
      <c r="K9" s="19"/>
      <c r="L9" s="19"/>
      <c r="M9" s="19">
        <v>3</v>
      </c>
      <c r="N9" s="19"/>
      <c r="O9" s="19"/>
      <c r="Q9" s="21">
        <v>1</v>
      </c>
      <c r="R9" s="22" t="s">
        <v>66</v>
      </c>
    </row>
    <row r="10" spans="2:20">
      <c r="B10" s="18" t="s">
        <v>67</v>
      </c>
      <c r="C10" s="19">
        <v>3</v>
      </c>
      <c r="D10" s="19">
        <v>2</v>
      </c>
      <c r="E10" s="19">
        <v>1</v>
      </c>
      <c r="F10" s="19"/>
      <c r="G10" s="19">
        <v>2</v>
      </c>
      <c r="H10" s="19"/>
      <c r="I10" s="19"/>
      <c r="J10" s="19"/>
      <c r="K10" s="19"/>
      <c r="L10" s="19"/>
      <c r="M10" s="19"/>
      <c r="N10" s="19"/>
      <c r="O10" s="19"/>
      <c r="Q10" s="21">
        <v>2</v>
      </c>
      <c r="R10" s="22" t="s">
        <v>68</v>
      </c>
    </row>
    <row r="11" spans="2:20">
      <c r="B11" s="18" t="s">
        <v>69</v>
      </c>
      <c r="C11" s="19"/>
      <c r="D11" s="19"/>
      <c r="E11" s="19"/>
      <c r="F11" s="19"/>
      <c r="G11" s="19"/>
      <c r="H11" s="19"/>
      <c r="I11" s="19"/>
      <c r="J11" s="19"/>
      <c r="K11" s="19"/>
      <c r="L11" s="19"/>
      <c r="M11" s="19"/>
      <c r="N11" s="19"/>
      <c r="O11" s="19"/>
      <c r="Q11" s="21">
        <v>3</v>
      </c>
      <c r="R11" s="22" t="s">
        <v>70</v>
      </c>
    </row>
    <row r="12" spans="2:20" ht="15.75">
      <c r="B12" s="23" t="s">
        <v>71</v>
      </c>
      <c r="C12" s="24">
        <f>IFERROR(AVERAGEIF(C6:C10,"&lt;&gt;0"),"")</f>
        <v>3</v>
      </c>
      <c r="D12" s="24">
        <f t="shared" ref="D12:O12" si="0">IFERROR(AVERAGEIF(D6:D10,"&lt;&gt;0"),"")</f>
        <v>2</v>
      </c>
      <c r="E12" s="24">
        <f t="shared" si="0"/>
        <v>1</v>
      </c>
      <c r="F12" s="24" t="str">
        <f t="shared" si="0"/>
        <v/>
      </c>
      <c r="G12" s="24">
        <f t="shared" si="0"/>
        <v>2</v>
      </c>
      <c r="H12" s="24" t="str">
        <f t="shared" si="0"/>
        <v/>
      </c>
      <c r="I12" s="24" t="str">
        <f t="shared" si="0"/>
        <v/>
      </c>
      <c r="J12" s="24" t="str">
        <f t="shared" si="0"/>
        <v/>
      </c>
      <c r="K12" s="24" t="str">
        <f t="shared" si="0"/>
        <v/>
      </c>
      <c r="L12" s="24" t="str">
        <f t="shared" si="0"/>
        <v/>
      </c>
      <c r="M12" s="24">
        <f t="shared" si="0"/>
        <v>3</v>
      </c>
      <c r="N12" s="24" t="str">
        <f>IFERROR(AVERAGEIF(N6:N10,"&lt;&gt;0"),"")</f>
        <v/>
      </c>
      <c r="O12" s="24" t="str">
        <f t="shared" si="0"/>
        <v/>
      </c>
    </row>
    <row r="15" spans="2:20" ht="54.75" customHeight="1">
      <c r="B15" s="141" t="s">
        <v>72</v>
      </c>
      <c r="C15" s="141"/>
      <c r="D15" s="141"/>
      <c r="E15" s="141"/>
      <c r="F15" s="141"/>
      <c r="G15" s="141"/>
      <c r="H15" s="141"/>
      <c r="I15" s="141"/>
      <c r="J15" s="141"/>
      <c r="K15" s="141"/>
      <c r="L15" s="141"/>
      <c r="P15" s="145" t="s">
        <v>221</v>
      </c>
      <c r="Q15" s="145"/>
      <c r="R15" s="145"/>
      <c r="S15" s="145"/>
      <c r="T15" s="145"/>
    </row>
    <row r="16" spans="2:20" ht="70.5" customHeight="1">
      <c r="B16" s="141" t="s">
        <v>74</v>
      </c>
      <c r="C16" s="141"/>
      <c r="D16" s="141"/>
      <c r="E16" s="141"/>
      <c r="F16" s="141"/>
      <c r="G16" s="141"/>
      <c r="H16" s="141"/>
      <c r="I16" s="141"/>
      <c r="J16" s="141"/>
      <c r="K16" s="141"/>
      <c r="L16" s="141"/>
      <c r="P16" s="146" t="s">
        <v>222</v>
      </c>
      <c r="Q16" s="146"/>
      <c r="R16" s="146"/>
      <c r="S16" s="146"/>
      <c r="T16" s="146"/>
    </row>
    <row r="17" spans="2:12" ht="54.75" customHeight="1">
      <c r="B17" s="147" t="s">
        <v>76</v>
      </c>
      <c r="C17" s="147"/>
      <c r="D17" s="147"/>
      <c r="E17" s="147"/>
      <c r="F17" s="147"/>
      <c r="G17" s="147"/>
      <c r="H17" s="147"/>
      <c r="I17" s="147"/>
      <c r="J17" s="147"/>
      <c r="K17" s="147"/>
      <c r="L17" s="147"/>
    </row>
    <row r="18" spans="2:12" ht="16.5">
      <c r="B18" s="25"/>
      <c r="C18" s="25"/>
      <c r="D18" s="25"/>
      <c r="E18" s="25"/>
      <c r="F18" s="25"/>
      <c r="G18" s="25"/>
    </row>
  </sheetData>
  <mergeCells count="7">
    <mergeCell ref="B16:L16"/>
    <mergeCell ref="P16:T16"/>
    <mergeCell ref="B17:L17"/>
    <mergeCell ref="B15:L15"/>
    <mergeCell ref="B2:O2"/>
    <mergeCell ref="B3:O3"/>
    <mergeCell ref="P15:T15"/>
  </mergeCells>
  <dataValidations count="2">
    <dataValidation type="list" allowBlank="1" showInputMessage="1" showErrorMessage="1" sqref="M6:O11">
      <formula1>$Q$8:$Q$11</formula1>
    </dataValidation>
    <dataValidation type="list" allowBlank="1" showInputMessage="1" showErrorMessage="1" sqref="C6:L11">
      <formula1>$Q$7:$Q$10</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Worksheets</vt:lpstr>
      </vt:variant>
      <vt:variant>
        <vt:i4>166</vt:i4>
      </vt:variant>
    </vt:vector>
  </HeadingPairs>
  <TitlesOfParts>
    <vt:vector size="166" baseType="lpstr">
      <vt:lpstr>POs &amp; PSOs</vt:lpstr>
      <vt:lpstr>Blooms taxonomy</vt:lpstr>
      <vt:lpstr>Eng COs</vt:lpstr>
      <vt:lpstr>Eng CO -PO mapping</vt:lpstr>
      <vt:lpstr>Sans COs</vt:lpstr>
      <vt:lpstr>Sans CO-PO mapping</vt:lpstr>
      <vt:lpstr>Tel COs</vt:lpstr>
      <vt:lpstr>Tel mapping</vt:lpstr>
      <vt:lpstr>HVPE COs</vt:lpstr>
      <vt:lpstr>HVPE CO-PO mapping</vt:lpstr>
      <vt:lpstr>CSS 1 COs</vt:lpstr>
      <vt:lpstr>CSS 1 mapping</vt:lpstr>
      <vt:lpstr>Maths COs</vt:lpstr>
      <vt:lpstr>Maths CO-PO mapping</vt:lpstr>
      <vt:lpstr>Physics COs</vt:lpstr>
      <vt:lpstr>Physics CO-PO mapping</vt:lpstr>
      <vt:lpstr>Physics Practical</vt:lpstr>
      <vt:lpstr>Physics pract mappipin</vt:lpstr>
      <vt:lpstr>CS C COs</vt:lpstr>
      <vt:lpstr>CS C PO mapping</vt:lpstr>
      <vt:lpstr>CS C Prac COs</vt:lpstr>
      <vt:lpstr>CS C prac mapping</vt:lpstr>
      <vt:lpstr>CO att gallywise</vt:lpstr>
      <vt:lpstr>1 sem COs average</vt:lpstr>
      <vt:lpstr>CO attainment</vt:lpstr>
      <vt:lpstr>course wise PO attainment</vt:lpstr>
      <vt:lpstr>Eng COs (2)</vt:lpstr>
      <vt:lpstr>Eng CO-PO mapping</vt:lpstr>
      <vt:lpstr>Sans COs (2)</vt:lpstr>
      <vt:lpstr>Sans CO-PO mapping (2)</vt:lpstr>
      <vt:lpstr>Telugu COs</vt:lpstr>
      <vt:lpstr>Telugu mapping</vt:lpstr>
      <vt:lpstr>ICT 1 COs</vt:lpstr>
      <vt:lpstr>ICT 1 mapping</vt:lpstr>
      <vt:lpstr>ES COs</vt:lpstr>
      <vt:lpstr>ES mapping</vt:lpstr>
      <vt:lpstr>Maths COs (2)</vt:lpstr>
      <vt:lpstr>Maths CO-PO mapping (2)</vt:lpstr>
      <vt:lpstr>P Wave Optics COs</vt:lpstr>
      <vt:lpstr>P Wave Opt CO-PO mapping</vt:lpstr>
      <vt:lpstr>WOptics lab COs</vt:lpstr>
      <vt:lpstr>W&amp;Os lab mapping</vt:lpstr>
      <vt:lpstr>CS DS using C COs</vt:lpstr>
      <vt:lpstr>CS DS using C mapping</vt:lpstr>
      <vt:lpstr>DS lab COs</vt:lpstr>
      <vt:lpstr>DS lab mapping</vt:lpstr>
      <vt:lpstr>2 CO att gallywise</vt:lpstr>
      <vt:lpstr>CO attainment (2)</vt:lpstr>
      <vt:lpstr>sem 2 COs avg</vt:lpstr>
      <vt:lpstr>PO attainment</vt:lpstr>
      <vt:lpstr>English COs</vt:lpstr>
      <vt:lpstr>English mapping</vt:lpstr>
      <vt:lpstr>Sans COs (3)</vt:lpstr>
      <vt:lpstr>Sans  mapping</vt:lpstr>
      <vt:lpstr>Tel COs (2)</vt:lpstr>
      <vt:lpstr>Tel mappin</vt:lpstr>
      <vt:lpstr>ICT 2 COs</vt:lpstr>
      <vt:lpstr>ICT 2 mapping</vt:lpstr>
      <vt:lpstr>CSS 2 COs</vt:lpstr>
      <vt:lpstr>CSS 2 mapping</vt:lpstr>
      <vt:lpstr>Maths COs (3)</vt:lpstr>
      <vt:lpstr>Maths mapping</vt:lpstr>
      <vt:lpstr>Physics COs (2)</vt:lpstr>
      <vt:lpstr>Physics mapping</vt:lpstr>
      <vt:lpstr>Physics lab CO</vt:lpstr>
      <vt:lpstr>Physics lab mapping</vt:lpstr>
      <vt:lpstr>CS Java COs</vt:lpstr>
      <vt:lpstr>CS Java mapping</vt:lpstr>
      <vt:lpstr>CS Java lab COs</vt:lpstr>
      <vt:lpstr>CS Java lab mapping</vt:lpstr>
      <vt:lpstr>3 CO att galllywise</vt:lpstr>
      <vt:lpstr>CO attainment (3)</vt:lpstr>
      <vt:lpstr>3 COs average</vt:lpstr>
      <vt:lpstr>course wise PO attainment (2)</vt:lpstr>
      <vt:lpstr>CSS 3 COs</vt:lpstr>
      <vt:lpstr>CSS 3 mapping</vt:lpstr>
      <vt:lpstr>AS COs</vt:lpstr>
      <vt:lpstr>AS mapping</vt:lpstr>
      <vt:lpstr>Ent COs</vt:lpstr>
      <vt:lpstr>Ent mapping</vt:lpstr>
      <vt:lpstr>LE COs</vt:lpstr>
      <vt:lpstr>LE mapping</vt:lpstr>
      <vt:lpstr>Maths COs (4)</vt:lpstr>
      <vt:lpstr>Maths mapping (2)</vt:lpstr>
      <vt:lpstr>Physics TDP COs</vt:lpstr>
      <vt:lpstr>Physics TDP mapping</vt:lpstr>
      <vt:lpstr>TDP lab COs</vt:lpstr>
      <vt:lpstr>TDP lab mapping</vt:lpstr>
      <vt:lpstr>CS DS Java COs</vt:lpstr>
      <vt:lpstr>CS DS Java mapping</vt:lpstr>
      <vt:lpstr>Java pract COs</vt:lpstr>
      <vt:lpstr>Java pract mapping</vt:lpstr>
      <vt:lpstr>4 sem CO gallywise</vt:lpstr>
      <vt:lpstr>Course wise attainment</vt:lpstr>
      <vt:lpstr>sem 4 COs avg</vt:lpstr>
      <vt:lpstr>course wise PO attainment (3)</vt:lpstr>
      <vt:lpstr>Indirect PO attain</vt:lpstr>
      <vt:lpstr>Maths RT&amp;VC CO</vt:lpstr>
      <vt:lpstr>RTV&amp;VC mapping</vt:lpstr>
      <vt:lpstr>Maths LA CO</vt:lpstr>
      <vt:lpstr>Maths LA mapping</vt:lpstr>
      <vt:lpstr>Physics EME CO</vt:lpstr>
      <vt:lpstr>Physics EME mapping</vt:lpstr>
      <vt:lpstr>EME prac CO</vt:lpstr>
      <vt:lpstr>EME prac mapping</vt:lpstr>
      <vt:lpstr>Physics MP CO</vt:lpstr>
      <vt:lpstr>Physics MP mapping</vt:lpstr>
      <vt:lpstr>MP prac COS</vt:lpstr>
      <vt:lpstr>MP prac mapping</vt:lpstr>
      <vt:lpstr>CS DBMS CO</vt:lpstr>
      <vt:lpstr>CS DBMS mapping</vt:lpstr>
      <vt:lpstr>DBMS prac COs</vt:lpstr>
      <vt:lpstr>DBMS prac mapping</vt:lpstr>
      <vt:lpstr>CS SE CO</vt:lpstr>
      <vt:lpstr>CS SE mapping</vt:lpstr>
      <vt:lpstr>CS SE lab CO</vt:lpstr>
      <vt:lpstr>CS SE  lab mapping</vt:lpstr>
      <vt:lpstr>5  CO gallywise</vt:lpstr>
      <vt:lpstr>Course wise attainment (2)</vt:lpstr>
      <vt:lpstr>5 sem COs avg</vt:lpstr>
      <vt:lpstr>course wise PO attainment (4)</vt:lpstr>
      <vt:lpstr>Maths NA elective COs</vt:lpstr>
      <vt:lpstr>NA CO-PO mapping</vt:lpstr>
      <vt:lpstr>Maths ANA COs</vt:lpstr>
      <vt:lpstr>ANA CO-PO mapping</vt:lpstr>
      <vt:lpstr>Maths SF COs</vt:lpstr>
      <vt:lpstr>SF CO-PO mapping</vt:lpstr>
      <vt:lpstr>Maths Project COs</vt:lpstr>
      <vt:lpstr>Project CO-PO mapping</vt:lpstr>
      <vt:lpstr>Physics RE COs</vt:lpstr>
      <vt:lpstr>Physics RE CO-PO mapping</vt:lpstr>
      <vt:lpstr>Physics RE lab CO</vt:lpstr>
      <vt:lpstr>Physics RE lab mapping</vt:lpstr>
      <vt:lpstr>Physics ST&amp;PVA COs</vt:lpstr>
      <vt:lpstr>Physics ST&amp;PVA CO-PO mapping</vt:lpstr>
      <vt:lpstr>ST&amp;PVA lab COs</vt:lpstr>
      <vt:lpstr>ST&amp;PVA lab mapping</vt:lpstr>
      <vt:lpstr>Physics Wind, Hydro COs</vt:lpstr>
      <vt:lpstr>Physics Wind CO-PO mapping</vt:lpstr>
      <vt:lpstr>WIND LAB CO</vt:lpstr>
      <vt:lpstr>WIND lab mapping</vt:lpstr>
      <vt:lpstr>Physics ESD COs</vt:lpstr>
      <vt:lpstr>Physics ESD CO-PO mapping</vt:lpstr>
      <vt:lpstr>ESD lab COs</vt:lpstr>
      <vt:lpstr>ESD lab mapping</vt:lpstr>
      <vt:lpstr>CS WT COs</vt:lpstr>
      <vt:lpstr>CS WT CO-PO mapping</vt:lpstr>
      <vt:lpstr>cs WT lab COs</vt:lpstr>
      <vt:lpstr>CS WT lab mapping</vt:lpstr>
      <vt:lpstr>CS DS COs</vt:lpstr>
      <vt:lpstr>CS DS CO-PO mapping</vt:lpstr>
      <vt:lpstr>CS DS lab COs</vt:lpstr>
      <vt:lpstr>CS DS lab mapping</vt:lpstr>
      <vt:lpstr>CS CC COs</vt:lpstr>
      <vt:lpstr>CS CC CO-PO mapping</vt:lpstr>
      <vt:lpstr>CS CC lab COs</vt:lpstr>
      <vt:lpstr>CS CC lab mapping</vt:lpstr>
      <vt:lpstr>Project COs</vt:lpstr>
      <vt:lpstr>Project  mapping</vt:lpstr>
      <vt:lpstr>6 sem CO att gallywise</vt:lpstr>
      <vt:lpstr>6 CO gallywise</vt:lpstr>
      <vt:lpstr>Course wise attainment (3)</vt:lpstr>
      <vt:lpstr>6 sem COs avg</vt:lpstr>
      <vt:lpstr>course wise PO attainment (5)</vt:lpstr>
      <vt:lpstr>Indirect PO attainment </vt:lpstr>
      <vt:lpstr>FINAL ATTAINMENT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IQAC SYNC</dc:creator>
  <cp:lastModifiedBy>IQAC SYNC</cp:lastModifiedBy>
  <cp:lastPrinted>2022-04-11T10:28:55Z</cp:lastPrinted>
  <dcterms:created xsi:type="dcterms:W3CDTF">2022-03-05T05:31:10Z</dcterms:created>
  <dcterms:modified xsi:type="dcterms:W3CDTF">2022-04-12T05:16:51Z</dcterms:modified>
</cp:coreProperties>
</file>